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Read me" sheetId="2" state="visible" r:id="rId2"/>
    <sheet xmlns:r="http://schemas.openxmlformats.org/officeDocument/2006/relationships" name="Inventory" sheetId="3" state="visible" r:id="rId3"/>
    <sheet xmlns:r="http://schemas.openxmlformats.org/officeDocument/2006/relationships" name="Movements" sheetId="4" state="visible" r:id="rId4"/>
    <sheet xmlns:r="http://schemas.openxmlformats.org/officeDocument/2006/relationships" name="Reorder" sheetId="5" state="visible" r:id="rId5"/>
    <sheet xmlns:r="http://schemas.openxmlformats.org/officeDocument/2006/relationships" name="Lists" sheetId="6" state="visible" r:id="rId6"/>
  </sheets>
  <definedNames>
    <definedName name="_xlnm._FilterDatabase" localSheetId="2" hidden="1">'Inventory'!$A$1:$Y$201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sz val="16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6211D"/>
      </patternFill>
    </fill>
    <fill>
      <patternFill patternType="solid">
        <fgColor rgb="00EEF2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4" fontId="0" fillId="3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4" fontId="0" fillId="0" borderId="0" pivotButton="0" quotePrefix="0" xfId="0"/>
    <xf numFmtId="164" fontId="0" fillId="0" borderId="0" pivotButton="0" quotePrefix="0" xfId="0"/>
    <xf numFmtId="0" fontId="4" fillId="2" borderId="0" pivotButton="0" quotePrefix="0" xfId="0"/>
  </cellXfs>
  <cellStyles count="1">
    <cellStyle name="Normal" xfId="0" builtinId="0" hidden="0"/>
  </cellStyles>
  <dxfs count="3">
    <dxf>
      <font>
        <b val="1"/>
        <color rgb="009E2A22"/>
      </font>
      <fill>
        <patternFill patternType="solid">
          <fgColor rgb="00F8E3E0"/>
        </patternFill>
      </fill>
    </dxf>
    <dxf>
      <font>
        <b val="1"/>
        <color rgb="00A85E0C"/>
      </font>
      <fill>
        <patternFill patternType="solid">
          <fgColor rgb="00F9E9D6"/>
        </patternFill>
      </fill>
    </dxf>
    <dxf>
      <font>
        <b val="1"/>
        <color rgb="009E2A2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34" customWidth="1" min="4" max="4"/>
    <col width="16" customWidth="1" min="5" max="5"/>
  </cols>
  <sheetData>
    <row r="1">
      <c r="A1" s="1" t="inlineStr">
        <is>
          <t>Inventory dashboard</t>
        </is>
      </c>
    </row>
    <row r="2">
      <c r="A2" t="inlineStr">
        <is>
          <t>Every figure is computed from Inventory and Movements. Nothing to refresh.</t>
        </is>
      </c>
    </row>
    <row r="4">
      <c r="A4" s="2" t="inlineStr">
        <is>
          <t>SKUs tracked</t>
        </is>
      </c>
      <c r="B4" s="3">
        <f>COUNTA(Inventory!A2:A201)</f>
        <v/>
      </c>
      <c r="D4" s="2" t="inlineStr">
        <is>
          <t>Units sold by channel, last 30 days</t>
        </is>
      </c>
    </row>
    <row r="5">
      <c r="A5" s="2" t="inlineStr">
        <is>
          <t>Units on hand</t>
        </is>
      </c>
      <c r="B5" s="3">
        <f>SUM(Inventory!K2:K201)</f>
        <v/>
      </c>
      <c r="D5" t="inlineStr">
        <is>
          <t>Shopify</t>
        </is>
      </c>
      <c r="E5" s="3">
        <f>-SUMIFS(Movements!$E$2:$E$501,Movements!$C$2:$C$501,"Sale",Movements!$D$2:$D$501,"Shopify",Movements!$A$2:$A$501,"&gt;="&amp;(TODAY()-30))</f>
        <v/>
      </c>
    </row>
    <row r="6">
      <c r="A6" s="2" t="inlineStr">
        <is>
          <t>Stock value at cost</t>
        </is>
      </c>
      <c r="B6" s="4">
        <f>SUM(Inventory!Q2:Q201)</f>
        <v/>
      </c>
      <c r="D6" t="inlineStr">
        <is>
          <t>Etsy</t>
        </is>
      </c>
      <c r="E6" s="3">
        <f>-SUMIFS(Movements!$E$2:$E$501,Movements!$C$2:$C$501,"Sale",Movements!$D$2:$D$501,"Etsy",Movements!$A$2:$A$501,"&gt;="&amp;(TODAY()-30))</f>
        <v/>
      </c>
    </row>
    <row r="7">
      <c r="A7" s="2" t="inlineStr">
        <is>
          <t>Retail value</t>
        </is>
      </c>
      <c r="B7" s="4">
        <f>SUMPRODUCT(Inventory!K2:K201,Inventory!H2:H201)</f>
        <v/>
      </c>
      <c r="D7" t="inlineStr">
        <is>
          <t>eBay</t>
        </is>
      </c>
      <c r="E7" s="3">
        <f>-SUMIFS(Movements!$E$2:$E$501,Movements!$C$2:$C$501,"Sale",Movements!$D$2:$D$501,"eBay",Movements!$A$2:$A$501,"&gt;="&amp;(TODAY()-30))</f>
        <v/>
      </c>
    </row>
    <row r="8">
      <c r="A8" s="2" t="inlineStr">
        <is>
          <t>Out of stock</t>
        </is>
      </c>
      <c r="B8" s="3">
        <f>COUNTIF(Inventory!P2:P201,"Out")</f>
        <v/>
      </c>
      <c r="D8" t="inlineStr">
        <is>
          <t>Amazon</t>
        </is>
      </c>
      <c r="E8" s="3">
        <f>-SUMIFS(Movements!$E$2:$E$501,Movements!$C$2:$C$501,"Sale",Movements!$D$2:$D$501,"Amazon",Movements!$A$2:$A$501,"&gt;="&amp;(TODAY()-30))</f>
        <v/>
      </c>
    </row>
    <row r="9">
      <c r="A9" s="2" t="inlineStr">
        <is>
          <t>At or below reorder point</t>
        </is>
      </c>
      <c r="B9" s="3">
        <f>COUNTIF(Inventory!P2:P201,"Reorder")</f>
        <v/>
      </c>
      <c r="D9" t="inlineStr">
        <is>
          <t>Square</t>
        </is>
      </c>
      <c r="E9" s="3">
        <f>-SUMIFS(Movements!$E$2:$E$501,Movements!$C$2:$C$501,"Sale",Movements!$D$2:$D$501,"Square",Movements!$A$2:$A$501,"&gt;="&amp;(TODAY()-30))</f>
        <v/>
      </c>
    </row>
    <row r="10">
      <c r="A10" s="2" t="inlineStr">
        <is>
          <t>SKUs where channels disagree</t>
        </is>
      </c>
      <c r="B10" s="3">
        <f>COUNTIF(Inventory!X2:X201,"&gt;0")</f>
        <v/>
      </c>
      <c r="D10" t="inlineStr">
        <is>
          <t>WooCommerce</t>
        </is>
      </c>
      <c r="E10" s="3">
        <f>-SUMIFS(Movements!$E$2:$E$501,Movements!$C$2:$C$501,"Sale",Movements!$D$2:$D$501,"WooCommerce",Movements!$A$2:$A$501,"&gt;="&amp;(TODAY()-30))</f>
        <v/>
      </c>
    </row>
    <row r="11">
      <c r="A11" s="2" t="inlineStr">
        <is>
          <t>Units sold, last 30 days</t>
        </is>
      </c>
      <c r="B11" s="3">
        <f>-SUMIFS(Movements!$E$2:$E$501,Movements!$C$2:$C$501,"Sale",Movements!$A$2:$A$501,"&gt;="&amp;(TODAY()-30))</f>
        <v/>
      </c>
      <c r="D11" t="inlineStr">
        <is>
          <t>TikTok Shop</t>
        </is>
      </c>
      <c r="E11" s="3">
        <f>-SUMIFS(Movements!$E$2:$E$501,Movements!$C$2:$C$501,"Sale",Movements!$D$2:$D$501,"TikTok Shop",Movements!$A$2:$A$501,"&gt;="&amp;(TODAY()-30))</f>
        <v/>
      </c>
    </row>
    <row r="12">
      <c r="A12" s="2" t="inlineStr">
        <is>
          <t>Returns, last 30 days</t>
        </is>
      </c>
      <c r="B12" s="3">
        <f>SUMIFS(Movements!$E$2:$E$501,Movements!$C$2:$C$501,"Return",Movements!$A$2:$A$501,"&gt;="&amp;(TODAY()-30))</f>
        <v/>
      </c>
      <c r="D12" t="inlineStr">
        <is>
          <t>Clover</t>
        </is>
      </c>
      <c r="E12" s="3">
        <f>-SUMIFS(Movements!$E$2:$E$501,Movements!$C$2:$C$501,"Sale",Movements!$D$2:$D$501,"Clover",Movements!$A$2:$A$501,"&gt;="&amp;(TODAY()-30))</f>
        <v/>
      </c>
    </row>
    <row r="13">
      <c r="A13" s="2" t="inlineStr">
        <is>
          <t>Movements logged</t>
        </is>
      </c>
      <c r="B13" s="3">
        <f>COUNTA(Movements!B2:B501)</f>
        <v/>
      </c>
    </row>
    <row r="14">
      <c r="D14" s="2" t="inlineStr">
        <is>
          <t>The morning check</t>
        </is>
      </c>
    </row>
    <row r="15" ht="45" customHeight="1">
      <c r="D15" s="5" t="inlineStr">
        <is>
          <t>1. Out of stock = 0?  2. Reorder list emptied?  3. Channels disagree = 0? If the third is rarely zero, you need a sync tool, not a bigger sheet.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QuickSync multichannel inventory template</t>
        </is>
      </c>
    </row>
    <row r="2">
      <c r="A2" s="7" t="inlineStr">
        <is>
          <t>Free, no sign-up. Version 1.0 — August 2026. From https://quicksync.pro</t>
        </is>
      </c>
    </row>
    <row r="3">
      <c r="A3" s="7" t="inlineStr"/>
    </row>
    <row r="4">
      <c r="A4" s="8" t="inlineStr">
        <is>
          <t>How it works</t>
        </is>
      </c>
    </row>
    <row r="5">
      <c r="A5" s="7" t="inlineStr">
        <is>
          <t>1. Inventory: one row per SKU (one variation = one row). Type your opening count once; after that, never edit On hand by hand.</t>
        </is>
      </c>
    </row>
    <row r="6">
      <c r="A6" s="7" t="inlineStr">
        <is>
          <t>2. Movements: log every sale, return, delivery and adjustment. On hand = opening count + the sum of that SKU's movements.</t>
        </is>
      </c>
    </row>
    <row r="7">
      <c r="A7" s="7" t="inlineStr">
        <is>
          <t>3. Channel columns: type the quantity each sales channel currently shows. Drift flags any SKU where two channels disagree.</t>
        </is>
      </c>
    </row>
    <row r="8">
      <c r="A8" s="7" t="inlineStr">
        <is>
          <t>4. Reorder: every SKU at or below its reorder point. Nothing to run; it updates as you log movements.</t>
        </is>
      </c>
    </row>
    <row r="9">
      <c r="A9" s="7" t="inlineStr">
        <is>
          <t>5. Dashboard: totals, stock value, and the three numbers worth checking every morning.</t>
        </is>
      </c>
    </row>
    <row r="10">
      <c r="A10" s="7" t="inlineStr"/>
    </row>
    <row r="11">
      <c r="A11" s="7" t="inlineStr">
        <is>
          <t>Grey cells are formulas; everything else is yours to type over. Copy the last formatted row down when you need more.</t>
        </is>
      </c>
    </row>
    <row r="12">
      <c r="A12" s="7" t="inlineStr">
        <is>
          <t>Google Sheets: File &gt; Import &gt; Upload this file &gt; 'Replace spreadsheet'. Every formula here is supported by Sheets.</t>
        </is>
      </c>
    </row>
    <row r="13">
      <c r="A13" s="7" t="inlineStr"/>
    </row>
    <row r="14">
      <c r="A14" s="8" t="inlineStr">
        <is>
          <t>When the spreadsheet stops being enough</t>
        </is>
      </c>
    </row>
    <row r="15">
      <c r="A15" s="7" t="inlineStr">
        <is>
          <t>The Drift column is the tell. If it's rarely zero, your channels are disagreeing faster than you can log them. At that point the job is a sync tool, not a bigger sheet: https://quicksync.pro/multichannel-inventory-management-software/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2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2" customWidth="1" min="4" max="4"/>
    <col width="16" customWidth="1" min="5" max="5"/>
    <col width="12" customWidth="1" min="6" max="6"/>
    <col width="9" customWidth="1" min="7" max="7"/>
    <col width="9" customWidth="1" min="8" max="8"/>
    <col width="13" customWidth="1" min="9" max="9"/>
    <col width="12" customWidth="1" min="10" max="10"/>
    <col width="10" customWidth="1" min="11" max="11"/>
    <col width="10" customWidth="1" min="12" max="12"/>
    <col width="11" customWidth="1" min="13" max="13"/>
    <col width="13" customWidth="1" min="14" max="14"/>
    <col width="11" customWidth="1" min="15" max="15"/>
    <col width="11" customWidth="1" min="16" max="16"/>
    <col width="12" customWidth="1" min="17" max="17"/>
    <col width="13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8" customWidth="1" min="24" max="24"/>
    <col width="30" customWidth="1" min="25" max="25"/>
  </cols>
  <sheetData>
    <row r="1">
      <c r="A1" s="9" t="inlineStr">
        <is>
          <t>SKU</t>
        </is>
      </c>
      <c r="B1" s="9" t="inlineStr">
        <is>
          <t>Product</t>
        </is>
      </c>
      <c r="C1" s="9" t="inlineStr">
        <is>
          <t>Variant</t>
        </is>
      </c>
      <c r="D1" s="9" t="inlineStr">
        <is>
          <t>Category</t>
        </is>
      </c>
      <c r="E1" s="9" t="inlineStr">
        <is>
          <t>Supplier</t>
        </is>
      </c>
      <c r="F1" s="9" t="inlineStr">
        <is>
          <t>Location</t>
        </is>
      </c>
      <c r="G1" s="9" t="inlineStr">
        <is>
          <t>Cost</t>
        </is>
      </c>
      <c r="H1" s="9" t="inlineStr">
        <is>
          <t>Price</t>
        </is>
      </c>
      <c r="I1" s="9" t="inlineStr">
        <is>
          <t>Opening count</t>
        </is>
      </c>
      <c r="J1" s="9" t="inlineStr">
        <is>
          <t>Movements</t>
        </is>
      </c>
      <c r="K1" s="9" t="inlineStr">
        <is>
          <t>On hand</t>
        </is>
      </c>
      <c r="L1" s="9" t="inlineStr">
        <is>
          <t>Reserved</t>
        </is>
      </c>
      <c r="M1" s="9" t="inlineStr">
        <is>
          <t>Available</t>
        </is>
      </c>
      <c r="N1" s="9" t="inlineStr">
        <is>
          <t>Reorder point</t>
        </is>
      </c>
      <c r="O1" s="9" t="inlineStr">
        <is>
          <t>Reorder qty</t>
        </is>
      </c>
      <c r="P1" s="9" t="inlineStr">
        <is>
          <t>Status</t>
        </is>
      </c>
      <c r="Q1" s="9" t="inlineStr">
        <is>
          <t>Stock value</t>
        </is>
      </c>
      <c r="R1" s="9" t="inlineStr">
        <is>
          <t>Days of cover</t>
        </is>
      </c>
      <c r="S1" s="9" t="inlineStr">
        <is>
          <t>Shopify qty</t>
        </is>
      </c>
      <c r="T1" s="9" t="inlineStr">
        <is>
          <t>Etsy qty</t>
        </is>
      </c>
      <c r="U1" s="9" t="inlineStr">
        <is>
          <t>eBay qty</t>
        </is>
      </c>
      <c r="V1" s="9" t="inlineStr">
        <is>
          <t>Amazon qty</t>
        </is>
      </c>
      <c r="W1" s="9" t="inlineStr">
        <is>
          <t>Square qty</t>
        </is>
      </c>
      <c r="X1" s="9" t="inlineStr">
        <is>
          <t>Drift</t>
        </is>
      </c>
      <c r="Y1" s="9" t="inlineStr">
        <is>
          <t>Notes</t>
        </is>
      </c>
    </row>
    <row r="2">
      <c r="A2" t="inlineStr">
        <is>
          <t>CAN-LAV-8OZ</t>
        </is>
      </c>
      <c r="B2" t="inlineStr">
        <is>
          <t>Lavender soy candle</t>
        </is>
      </c>
      <c r="C2" t="inlineStr">
        <is>
          <t>8 oz</t>
        </is>
      </c>
      <c r="D2" t="inlineStr">
        <is>
          <t>Candles</t>
        </is>
      </c>
      <c r="E2" t="inlineStr">
        <is>
          <t>Made in-house</t>
        </is>
      </c>
      <c r="F2" t="inlineStr">
        <is>
          <t>Shelf A</t>
        </is>
      </c>
      <c r="G2" s="10" t="n">
        <v>4.2</v>
      </c>
      <c r="H2" s="10" t="n">
        <v>18</v>
      </c>
      <c r="I2" t="n">
        <v>42</v>
      </c>
      <c r="J2" s="3">
        <f>IF(A2="","",SUMIFS(Movements!$E$2:$E$501,Movements!$B$2:$B$501,A2))</f>
        <v/>
      </c>
      <c r="K2" s="3">
        <f>IF(A2="","",N(I2)+N(J2))</f>
        <v/>
      </c>
      <c r="L2" t="n">
        <v>2</v>
      </c>
      <c r="M2" s="3">
        <f>IF(A2="","",N(K2)-N(L2))</f>
        <v/>
      </c>
      <c r="N2" t="n">
        <v>15</v>
      </c>
      <c r="O2" t="n">
        <v>24</v>
      </c>
      <c r="P2" s="3">
        <f>IF(A2="","",IF(N(M2)&lt;=0,"Out",IF(N(M2)&lt;=N(N2),"Reorder","OK")))</f>
        <v/>
      </c>
      <c r="Q2" s="4">
        <f>IF(A2="","",N(K2)*N(G2))</f>
        <v/>
      </c>
      <c r="R2" s="3">
        <f>IF(A2="","",IF(SUMIFS(Movements!$E$2:$E$501,Movements!$B$2:$B$501,A2,Movements!$C$2:$C$501,"Sale",Movements!$A$2:$A$501,"&gt;="&amp;(TODAY()-30))=0,"",ROUND(N(K2)/(-SUMIFS(Movements!$E$2:$E$501,Movements!$B$2:$B$501,A2,Movements!$C$2:$C$501,"Sale",Movements!$A$2:$A$501,"&gt;="&amp;(TODAY()-30))/30),0)))</f>
        <v/>
      </c>
      <c r="S2" t="n">
        <v>42</v>
      </c>
      <c r="T2" t="n">
        <v>42</v>
      </c>
      <c r="U2" t="n">
        <v>42</v>
      </c>
      <c r="V2" t="n">
        <v>42</v>
      </c>
      <c r="W2" t="n">
        <v>42</v>
      </c>
      <c r="X2" s="3">
        <f>IF(A2="","",IF(COUNT(S2:W2)&lt;2,"",MAX(S2:W2)-MIN(S2:W2)))</f>
        <v/>
      </c>
    </row>
    <row r="3">
      <c r="A3" t="inlineStr">
        <is>
          <t>CAN-LAV-16OZ</t>
        </is>
      </c>
      <c r="B3" t="inlineStr">
        <is>
          <t>Lavender soy candle</t>
        </is>
      </c>
      <c r="C3" t="inlineStr">
        <is>
          <t>16 oz</t>
        </is>
      </c>
      <c r="D3" t="inlineStr">
        <is>
          <t>Candles</t>
        </is>
      </c>
      <c r="E3" t="inlineStr">
        <is>
          <t>Made in-house</t>
        </is>
      </c>
      <c r="F3" t="inlineStr">
        <is>
          <t>Shelf A</t>
        </is>
      </c>
      <c r="G3" s="10" t="n">
        <v>7.1</v>
      </c>
      <c r="H3" s="10" t="n">
        <v>32</v>
      </c>
      <c r="I3" t="n">
        <v>18</v>
      </c>
      <c r="J3" s="3">
        <f>IF(A3="","",SUMIFS(Movements!$E$2:$E$501,Movements!$B$2:$B$501,A3))</f>
        <v/>
      </c>
      <c r="K3" s="3">
        <f>IF(A3="","",N(I3)+N(J3))</f>
        <v/>
      </c>
      <c r="L3" t="n">
        <v>0</v>
      </c>
      <c r="M3" s="3">
        <f>IF(A3="","",N(K3)-N(L3))</f>
        <v/>
      </c>
      <c r="N3" t="n">
        <v>8</v>
      </c>
      <c r="O3" t="n">
        <v>12</v>
      </c>
      <c r="P3" s="3">
        <f>IF(A3="","",IF(N(M3)&lt;=0,"Out",IF(N(M3)&lt;=N(N3),"Reorder","OK")))</f>
        <v/>
      </c>
      <c r="Q3" s="4">
        <f>IF(A3="","",N(K3)*N(G3))</f>
        <v/>
      </c>
      <c r="R3" s="3">
        <f>IF(A3="","",IF(SUMIFS(Movements!$E$2:$E$501,Movements!$B$2:$B$501,A3,Movements!$C$2:$C$501,"Sale",Movements!$A$2:$A$501,"&gt;="&amp;(TODAY()-30))=0,"",ROUND(N(K3)/(-SUMIFS(Movements!$E$2:$E$501,Movements!$B$2:$B$501,A3,Movements!$C$2:$C$501,"Sale",Movements!$A$2:$A$501,"&gt;="&amp;(TODAY()-30))/30),0)))</f>
        <v/>
      </c>
      <c r="S3" t="n">
        <v>18</v>
      </c>
      <c r="T3" t="n">
        <v>18</v>
      </c>
      <c r="U3" t="n">
        <v>18</v>
      </c>
      <c r="V3" t="n">
        <v>18</v>
      </c>
      <c r="W3" t="n">
        <v>18</v>
      </c>
      <c r="X3" s="3">
        <f>IF(A3="","",IF(COUNT(S3:W3)&lt;2,"",MAX(S3:W3)-MIN(S3:W3)))</f>
        <v/>
      </c>
    </row>
    <row r="4">
      <c r="A4" t="inlineStr">
        <is>
          <t>CAN-CED-8OZ</t>
        </is>
      </c>
      <c r="B4" t="inlineStr">
        <is>
          <t>Cedar &amp; smoke candle</t>
        </is>
      </c>
      <c r="C4" t="inlineStr">
        <is>
          <t>8 oz</t>
        </is>
      </c>
      <c r="D4" t="inlineStr">
        <is>
          <t>Candles</t>
        </is>
      </c>
      <c r="E4" t="inlineStr">
        <is>
          <t>Made in-house</t>
        </is>
      </c>
      <c r="F4" t="inlineStr">
        <is>
          <t>Shelf A</t>
        </is>
      </c>
      <c r="G4" s="10" t="n">
        <v>4.4</v>
      </c>
      <c r="H4" s="10" t="n">
        <v>18</v>
      </c>
      <c r="I4" t="n">
        <v>7</v>
      </c>
      <c r="J4" s="3">
        <f>IF(A4="","",SUMIFS(Movements!$E$2:$E$501,Movements!$B$2:$B$501,A4))</f>
        <v/>
      </c>
      <c r="K4" s="3">
        <f>IF(A4="","",N(I4)+N(J4))</f>
        <v/>
      </c>
      <c r="L4" t="n">
        <v>1</v>
      </c>
      <c r="M4" s="3">
        <f>IF(A4="","",N(K4)-N(L4))</f>
        <v/>
      </c>
      <c r="N4" t="n">
        <v>15</v>
      </c>
      <c r="O4" t="n">
        <v>24</v>
      </c>
      <c r="P4" s="3">
        <f>IF(A4="","",IF(N(M4)&lt;=0,"Out",IF(N(M4)&lt;=N(N4),"Reorder","OK")))</f>
        <v/>
      </c>
      <c r="Q4" s="4">
        <f>IF(A4="","",N(K4)*N(G4))</f>
        <v/>
      </c>
      <c r="R4" s="3">
        <f>IF(A4="","",IF(SUMIFS(Movements!$E$2:$E$501,Movements!$B$2:$B$501,A4,Movements!$C$2:$C$501,"Sale",Movements!$A$2:$A$501,"&gt;="&amp;(TODAY()-30))=0,"",ROUND(N(K4)/(-SUMIFS(Movements!$E$2:$E$501,Movements!$B$2:$B$501,A4,Movements!$C$2:$C$501,"Sale",Movements!$A$2:$A$501,"&gt;="&amp;(TODAY()-30))/30),0)))</f>
        <v/>
      </c>
      <c r="S4" t="n">
        <v>7</v>
      </c>
      <c r="T4" t="n">
        <v>7</v>
      </c>
      <c r="U4" t="n">
        <v>9</v>
      </c>
      <c r="V4" t="n">
        <v>7</v>
      </c>
      <c r="W4" t="n">
        <v>7</v>
      </c>
      <c r="X4" s="3">
        <f>IF(A4="","",IF(COUNT(S4:W4)&lt;2,"",MAX(S4:W4)-MIN(S4:W4)))</f>
        <v/>
      </c>
    </row>
    <row r="5">
      <c r="A5" t="inlineStr">
        <is>
          <t>TEE-BLK-S</t>
        </is>
      </c>
      <c r="B5" t="inlineStr">
        <is>
          <t>Classic tee</t>
        </is>
      </c>
      <c r="C5" t="inlineStr">
        <is>
          <t>Black / S</t>
        </is>
      </c>
      <c r="D5" t="inlineStr">
        <is>
          <t>Apparel</t>
        </is>
      </c>
      <c r="E5" t="inlineStr">
        <is>
          <t>Main supplier</t>
        </is>
      </c>
      <c r="F5" t="inlineStr">
        <is>
          <t>Shelf B</t>
        </is>
      </c>
      <c r="G5" s="10" t="n">
        <v>6.5</v>
      </c>
      <c r="H5" s="10" t="n">
        <v>24</v>
      </c>
      <c r="I5" t="n">
        <v>26</v>
      </c>
      <c r="J5" s="3">
        <f>IF(A5="","",SUMIFS(Movements!$E$2:$E$501,Movements!$B$2:$B$501,A5))</f>
        <v/>
      </c>
      <c r="K5" s="3">
        <f>IF(A5="","",N(I5)+N(J5))</f>
        <v/>
      </c>
      <c r="L5" t="n">
        <v>3</v>
      </c>
      <c r="M5" s="3">
        <f>IF(A5="","",N(K5)-N(L5))</f>
        <v/>
      </c>
      <c r="N5" t="n">
        <v>10</v>
      </c>
      <c r="O5" t="n">
        <v>20</v>
      </c>
      <c r="P5" s="3">
        <f>IF(A5="","",IF(N(M5)&lt;=0,"Out",IF(N(M5)&lt;=N(N5),"Reorder","OK")))</f>
        <v/>
      </c>
      <c r="Q5" s="4">
        <f>IF(A5="","",N(K5)*N(G5))</f>
        <v/>
      </c>
      <c r="R5" s="3">
        <f>IF(A5="","",IF(SUMIFS(Movements!$E$2:$E$501,Movements!$B$2:$B$501,A5,Movements!$C$2:$C$501,"Sale",Movements!$A$2:$A$501,"&gt;="&amp;(TODAY()-30))=0,"",ROUND(N(K5)/(-SUMIFS(Movements!$E$2:$E$501,Movements!$B$2:$B$501,A5,Movements!$C$2:$C$501,"Sale",Movements!$A$2:$A$501,"&gt;="&amp;(TODAY()-30))/30),0)))</f>
        <v/>
      </c>
      <c r="S5" t="n">
        <v>26</v>
      </c>
      <c r="T5" t="n">
        <v>26</v>
      </c>
      <c r="U5" t="n">
        <v>26</v>
      </c>
      <c r="V5" t="n">
        <v>26</v>
      </c>
      <c r="W5" t="n">
        <v>26</v>
      </c>
      <c r="X5" s="3">
        <f>IF(A5="","",IF(COUNT(S5:W5)&lt;2,"",MAX(S5:W5)-MIN(S5:W5)))</f>
        <v/>
      </c>
    </row>
    <row r="6">
      <c r="A6" t="inlineStr">
        <is>
          <t>TEE-BLK-M</t>
        </is>
      </c>
      <c r="B6" t="inlineStr">
        <is>
          <t>Classic tee</t>
        </is>
      </c>
      <c r="C6" t="inlineStr">
        <is>
          <t>Black / M</t>
        </is>
      </c>
      <c r="D6" t="inlineStr">
        <is>
          <t>Apparel</t>
        </is>
      </c>
      <c r="E6" t="inlineStr">
        <is>
          <t>Main supplier</t>
        </is>
      </c>
      <c r="F6" t="inlineStr">
        <is>
          <t>Shelf B</t>
        </is>
      </c>
      <c r="G6" s="10" t="n">
        <v>6.5</v>
      </c>
      <c r="H6" s="10" t="n">
        <v>24</v>
      </c>
      <c r="I6" t="n">
        <v>41</v>
      </c>
      <c r="J6" s="3">
        <f>IF(A6="","",SUMIFS(Movements!$E$2:$E$501,Movements!$B$2:$B$501,A6))</f>
        <v/>
      </c>
      <c r="K6" s="3">
        <f>IF(A6="","",N(I6)+N(J6))</f>
        <v/>
      </c>
      <c r="L6" t="n">
        <v>0</v>
      </c>
      <c r="M6" s="3">
        <f>IF(A6="","",N(K6)-N(L6))</f>
        <v/>
      </c>
      <c r="N6" t="n">
        <v>10</v>
      </c>
      <c r="O6" t="n">
        <v>20</v>
      </c>
      <c r="P6" s="3">
        <f>IF(A6="","",IF(N(M6)&lt;=0,"Out",IF(N(M6)&lt;=N(N6),"Reorder","OK")))</f>
        <v/>
      </c>
      <c r="Q6" s="4">
        <f>IF(A6="","",N(K6)*N(G6))</f>
        <v/>
      </c>
      <c r="R6" s="3">
        <f>IF(A6="","",IF(SUMIFS(Movements!$E$2:$E$501,Movements!$B$2:$B$501,A6,Movements!$C$2:$C$501,"Sale",Movements!$A$2:$A$501,"&gt;="&amp;(TODAY()-30))=0,"",ROUND(N(K6)/(-SUMIFS(Movements!$E$2:$E$501,Movements!$B$2:$B$501,A6,Movements!$C$2:$C$501,"Sale",Movements!$A$2:$A$501,"&gt;="&amp;(TODAY()-30))/30),0)))</f>
        <v/>
      </c>
      <c r="S6" t="n">
        <v>41</v>
      </c>
      <c r="T6" t="n">
        <v>41</v>
      </c>
      <c r="U6" t="n">
        <v>41</v>
      </c>
      <c r="V6" t="n">
        <v>41</v>
      </c>
      <c r="W6" t="n">
        <v>41</v>
      </c>
      <c r="X6" s="3">
        <f>IF(A6="","",IF(COUNT(S6:W6)&lt;2,"",MAX(S6:W6)-MIN(S6:W6)))</f>
        <v/>
      </c>
    </row>
    <row r="7">
      <c r="A7" t="inlineStr">
        <is>
          <t>TEE-BLK-L</t>
        </is>
      </c>
      <c r="B7" t="inlineStr">
        <is>
          <t>Classic tee</t>
        </is>
      </c>
      <c r="C7" t="inlineStr">
        <is>
          <t>Black / L</t>
        </is>
      </c>
      <c r="D7" t="inlineStr">
        <is>
          <t>Apparel</t>
        </is>
      </c>
      <c r="E7" t="inlineStr">
        <is>
          <t>Main supplier</t>
        </is>
      </c>
      <c r="F7" t="inlineStr">
        <is>
          <t>Shelf B</t>
        </is>
      </c>
      <c r="G7" s="10" t="n">
        <v>6.5</v>
      </c>
      <c r="H7" s="10" t="n">
        <v>24</v>
      </c>
      <c r="I7" t="n">
        <v>12</v>
      </c>
      <c r="J7" s="3">
        <f>IF(A7="","",SUMIFS(Movements!$E$2:$E$501,Movements!$B$2:$B$501,A7))</f>
        <v/>
      </c>
      <c r="K7" s="3">
        <f>IF(A7="","",N(I7)+N(J7))</f>
        <v/>
      </c>
      <c r="L7" t="n">
        <v>0</v>
      </c>
      <c r="M7" s="3">
        <f>IF(A7="","",N(K7)-N(L7))</f>
        <v/>
      </c>
      <c r="N7" t="n">
        <v>10</v>
      </c>
      <c r="O7" t="n">
        <v>20</v>
      </c>
      <c r="P7" s="3">
        <f>IF(A7="","",IF(N(M7)&lt;=0,"Out",IF(N(M7)&lt;=N(N7),"Reorder","OK")))</f>
        <v/>
      </c>
      <c r="Q7" s="4">
        <f>IF(A7="","",N(K7)*N(G7))</f>
        <v/>
      </c>
      <c r="R7" s="3">
        <f>IF(A7="","",IF(SUMIFS(Movements!$E$2:$E$501,Movements!$B$2:$B$501,A7,Movements!$C$2:$C$501,"Sale",Movements!$A$2:$A$501,"&gt;="&amp;(TODAY()-30))=0,"",ROUND(N(K7)/(-SUMIFS(Movements!$E$2:$E$501,Movements!$B$2:$B$501,A7,Movements!$C$2:$C$501,"Sale",Movements!$A$2:$A$501,"&gt;="&amp;(TODAY()-30))/30),0)))</f>
        <v/>
      </c>
      <c r="S7" t="n">
        <v>12</v>
      </c>
      <c r="T7" t="n">
        <v>12</v>
      </c>
      <c r="U7" t="n">
        <v>12</v>
      </c>
      <c r="V7" t="n">
        <v>12</v>
      </c>
      <c r="W7" t="n">
        <v>12</v>
      </c>
      <c r="X7" s="3">
        <f>IF(A7="","",IF(COUNT(S7:W7)&lt;2,"",MAX(S7:W7)-MIN(S7:W7)))</f>
        <v/>
      </c>
    </row>
    <row r="8">
      <c r="A8" t="inlineStr">
        <is>
          <t>TEE-WHT-M</t>
        </is>
      </c>
      <c r="B8" t="inlineStr">
        <is>
          <t>Classic tee</t>
        </is>
      </c>
      <c r="C8" t="inlineStr">
        <is>
          <t>White / M</t>
        </is>
      </c>
      <c r="D8" t="inlineStr">
        <is>
          <t>Apparel</t>
        </is>
      </c>
      <c r="E8" t="inlineStr">
        <is>
          <t>Main supplier</t>
        </is>
      </c>
      <c r="F8" t="inlineStr">
        <is>
          <t>Shelf B</t>
        </is>
      </c>
      <c r="G8" s="10" t="n">
        <v>6.5</v>
      </c>
      <c r="H8" s="10" t="n">
        <v>24</v>
      </c>
      <c r="I8" t="n">
        <v>9</v>
      </c>
      <c r="J8" s="3">
        <f>IF(A8="","",SUMIFS(Movements!$E$2:$E$501,Movements!$B$2:$B$501,A8))</f>
        <v/>
      </c>
      <c r="K8" s="3">
        <f>IF(A8="","",N(I8)+N(J8))</f>
        <v/>
      </c>
      <c r="L8" t="n">
        <v>0</v>
      </c>
      <c r="M8" s="3">
        <f>IF(A8="","",N(K8)-N(L8))</f>
        <v/>
      </c>
      <c r="N8" t="n">
        <v>10</v>
      </c>
      <c r="O8" t="n">
        <v>20</v>
      </c>
      <c r="P8" s="3">
        <f>IF(A8="","",IF(N(M8)&lt;=0,"Out",IF(N(M8)&lt;=N(N8),"Reorder","OK")))</f>
        <v/>
      </c>
      <c r="Q8" s="4">
        <f>IF(A8="","",N(K8)*N(G8))</f>
        <v/>
      </c>
      <c r="R8" s="3">
        <f>IF(A8="","",IF(SUMIFS(Movements!$E$2:$E$501,Movements!$B$2:$B$501,A8,Movements!$C$2:$C$501,"Sale",Movements!$A$2:$A$501,"&gt;="&amp;(TODAY()-30))=0,"",ROUND(N(K8)/(-SUMIFS(Movements!$E$2:$E$501,Movements!$B$2:$B$501,A8,Movements!$C$2:$C$501,"Sale",Movements!$A$2:$A$501,"&gt;="&amp;(TODAY()-30))/30),0)))</f>
        <v/>
      </c>
      <c r="S8" t="n">
        <v>9</v>
      </c>
      <c r="T8" t="n">
        <v>11</v>
      </c>
      <c r="U8" t="n">
        <v>9</v>
      </c>
      <c r="V8" t="n">
        <v>9</v>
      </c>
      <c r="W8" t="n">
        <v>9</v>
      </c>
      <c r="X8" s="3">
        <f>IF(A8="","",IF(COUNT(S8:W8)&lt;2,"",MAX(S8:W8)-MIN(S8:W8)))</f>
        <v/>
      </c>
    </row>
    <row r="9">
      <c r="A9" t="inlineStr">
        <is>
          <t>PRT-A3-FOX</t>
        </is>
      </c>
      <c r="B9" t="inlineStr">
        <is>
          <t>Fox linocut print</t>
        </is>
      </c>
      <c r="C9" t="inlineStr">
        <is>
          <t>A3</t>
        </is>
      </c>
      <c r="D9" t="inlineStr">
        <is>
          <t>Prints</t>
        </is>
      </c>
      <c r="E9" t="inlineStr">
        <is>
          <t>Made in-house</t>
        </is>
      </c>
      <c r="F9" t="inlineStr">
        <is>
          <t>Back room</t>
        </is>
      </c>
      <c r="G9" s="10" t="n">
        <v>3</v>
      </c>
      <c r="H9" s="10" t="n">
        <v>28</v>
      </c>
      <c r="I9" t="n">
        <v>30</v>
      </c>
      <c r="J9" s="3">
        <f>IF(A9="","",SUMIFS(Movements!$E$2:$E$501,Movements!$B$2:$B$501,A9))</f>
        <v/>
      </c>
      <c r="K9" s="3">
        <f>IF(A9="","",N(I9)+N(J9))</f>
        <v/>
      </c>
      <c r="L9" t="n">
        <v>0</v>
      </c>
      <c r="M9" s="3">
        <f>IF(A9="","",N(K9)-N(L9))</f>
        <v/>
      </c>
      <c r="N9" t="n">
        <v>6</v>
      </c>
      <c r="O9" t="n">
        <v>15</v>
      </c>
      <c r="P9" s="3">
        <f>IF(A9="","",IF(N(M9)&lt;=0,"Out",IF(N(M9)&lt;=N(N9),"Reorder","OK")))</f>
        <v/>
      </c>
      <c r="Q9" s="4">
        <f>IF(A9="","",N(K9)*N(G9))</f>
        <v/>
      </c>
      <c r="R9" s="3">
        <f>IF(A9="","",IF(SUMIFS(Movements!$E$2:$E$501,Movements!$B$2:$B$501,A9,Movements!$C$2:$C$501,"Sale",Movements!$A$2:$A$501,"&gt;="&amp;(TODAY()-30))=0,"",ROUND(N(K9)/(-SUMIFS(Movements!$E$2:$E$501,Movements!$B$2:$B$501,A9,Movements!$C$2:$C$501,"Sale",Movements!$A$2:$A$501,"&gt;="&amp;(TODAY()-30))/30),0)))</f>
        <v/>
      </c>
      <c r="S9" t="n">
        <v>30</v>
      </c>
      <c r="T9" t="n">
        <v>30</v>
      </c>
      <c r="U9" t="n">
        <v>30</v>
      </c>
      <c r="V9" t="n">
        <v>30</v>
      </c>
      <c r="W9" t="n">
        <v>30</v>
      </c>
      <c r="X9" s="3">
        <f>IF(A9="","",IF(COUNT(S9:W9)&lt;2,"",MAX(S9:W9)-MIN(S9:W9)))</f>
        <v/>
      </c>
    </row>
    <row r="10">
      <c r="A10" t="inlineStr">
        <is>
          <t>PRT-A4-FOX</t>
        </is>
      </c>
      <c r="B10" t="inlineStr">
        <is>
          <t>Fox linocut print</t>
        </is>
      </c>
      <c r="C10" t="inlineStr">
        <is>
          <t>A4</t>
        </is>
      </c>
      <c r="D10" t="inlineStr">
        <is>
          <t>Prints</t>
        </is>
      </c>
      <c r="E10" t="inlineStr">
        <is>
          <t>Made in-house</t>
        </is>
      </c>
      <c r="F10" t="inlineStr">
        <is>
          <t>Back room</t>
        </is>
      </c>
      <c r="G10" s="10" t="n">
        <v>1.8</v>
      </c>
      <c r="H10" s="10" t="n">
        <v>16</v>
      </c>
      <c r="I10" t="n">
        <v>55</v>
      </c>
      <c r="J10" s="3">
        <f>IF(A10="","",SUMIFS(Movements!$E$2:$E$501,Movements!$B$2:$B$501,A10))</f>
        <v/>
      </c>
      <c r="K10" s="3">
        <f>IF(A10="","",N(I10)+N(J10))</f>
        <v/>
      </c>
      <c r="L10" t="n">
        <v>4</v>
      </c>
      <c r="M10" s="3">
        <f>IF(A10="","",N(K10)-N(L10))</f>
        <v/>
      </c>
      <c r="N10" t="n">
        <v>6</v>
      </c>
      <c r="O10" t="n">
        <v>15</v>
      </c>
      <c r="P10" s="3">
        <f>IF(A10="","",IF(N(M10)&lt;=0,"Out",IF(N(M10)&lt;=N(N10),"Reorder","OK")))</f>
        <v/>
      </c>
      <c r="Q10" s="4">
        <f>IF(A10="","",N(K10)*N(G10))</f>
        <v/>
      </c>
      <c r="R10" s="3">
        <f>IF(A10="","",IF(SUMIFS(Movements!$E$2:$E$501,Movements!$B$2:$B$501,A10,Movements!$C$2:$C$501,"Sale",Movements!$A$2:$A$501,"&gt;="&amp;(TODAY()-30))=0,"",ROUND(N(K10)/(-SUMIFS(Movements!$E$2:$E$501,Movements!$B$2:$B$501,A10,Movements!$C$2:$C$501,"Sale",Movements!$A$2:$A$501,"&gt;="&amp;(TODAY()-30))/30),0)))</f>
        <v/>
      </c>
      <c r="S10" t="n">
        <v>55</v>
      </c>
      <c r="T10" t="n">
        <v>55</v>
      </c>
      <c r="U10" t="n">
        <v>55</v>
      </c>
      <c r="V10" t="n">
        <v>55</v>
      </c>
      <c r="W10" t="n">
        <v>55</v>
      </c>
      <c r="X10" s="3">
        <f>IF(A10="","",IF(COUNT(S10:W10)&lt;2,"",MAX(S10:W10)-MIN(S10:W10)))</f>
        <v/>
      </c>
    </row>
    <row r="11">
      <c r="A11" t="inlineStr">
        <is>
          <t>MUG-11-LOGO</t>
        </is>
      </c>
      <c r="B11" t="inlineStr">
        <is>
          <t>Logo mug</t>
        </is>
      </c>
      <c r="C11" t="inlineStr">
        <is>
          <t>11 oz</t>
        </is>
      </c>
      <c r="D11" t="inlineStr">
        <is>
          <t>Mugs</t>
        </is>
      </c>
      <c r="E11" t="inlineStr">
        <is>
          <t>Secondary supplier</t>
        </is>
      </c>
      <c r="F11" t="inlineStr">
        <is>
          <t>Shelf B</t>
        </is>
      </c>
      <c r="G11" s="10" t="n">
        <v>3.2</v>
      </c>
      <c r="H11" s="10" t="n">
        <v>14</v>
      </c>
      <c r="I11" t="n">
        <v>64</v>
      </c>
      <c r="J11" s="3">
        <f>IF(A11="","",SUMIFS(Movements!$E$2:$E$501,Movements!$B$2:$B$501,A11))</f>
        <v/>
      </c>
      <c r="K11" s="3">
        <f>IF(A11="","",N(I11)+N(J11))</f>
        <v/>
      </c>
      <c r="L11" t="n">
        <v>0</v>
      </c>
      <c r="M11" s="3">
        <f>IF(A11="","",N(K11)-N(L11))</f>
        <v/>
      </c>
      <c r="N11" t="n">
        <v>12</v>
      </c>
      <c r="O11" t="n">
        <v>36</v>
      </c>
      <c r="P11" s="3">
        <f>IF(A11="","",IF(N(M11)&lt;=0,"Out",IF(N(M11)&lt;=N(N11),"Reorder","OK")))</f>
        <v/>
      </c>
      <c r="Q11" s="4">
        <f>IF(A11="","",N(K11)*N(G11))</f>
        <v/>
      </c>
      <c r="R11" s="3">
        <f>IF(A11="","",IF(SUMIFS(Movements!$E$2:$E$501,Movements!$B$2:$B$501,A11,Movements!$C$2:$C$501,"Sale",Movements!$A$2:$A$501,"&gt;="&amp;(TODAY()-30))=0,"",ROUND(N(K11)/(-SUMIFS(Movements!$E$2:$E$501,Movements!$B$2:$B$501,A11,Movements!$C$2:$C$501,"Sale",Movements!$A$2:$A$501,"&gt;="&amp;(TODAY()-30))/30),0)))</f>
        <v/>
      </c>
      <c r="S11" t="n">
        <v>64</v>
      </c>
      <c r="T11" t="n">
        <v>64</v>
      </c>
      <c r="U11" t="n">
        <v>64</v>
      </c>
      <c r="V11" t="n">
        <v>64</v>
      </c>
      <c r="W11" t="n">
        <v>64</v>
      </c>
      <c r="X11" s="3">
        <f>IF(A11="","",IF(COUNT(S11:W11)&lt;2,"",MAX(S11:W11)-MIN(S11:W11)))</f>
        <v/>
      </c>
    </row>
    <row r="12">
      <c r="A12" t="inlineStr">
        <is>
          <t>MUG-15-LOGO</t>
        </is>
      </c>
      <c r="B12" t="inlineStr">
        <is>
          <t>Logo mug</t>
        </is>
      </c>
      <c r="C12" t="inlineStr">
        <is>
          <t>15 oz</t>
        </is>
      </c>
      <c r="D12" t="inlineStr">
        <is>
          <t>Mugs</t>
        </is>
      </c>
      <c r="E12" t="inlineStr">
        <is>
          <t>Secondary supplier</t>
        </is>
      </c>
      <c r="F12" t="inlineStr">
        <is>
          <t>Shelf B</t>
        </is>
      </c>
      <c r="G12" s="10" t="n">
        <v>3.9</v>
      </c>
      <c r="H12" s="10" t="n">
        <v>16</v>
      </c>
      <c r="I12" t="n">
        <v>0</v>
      </c>
      <c r="J12" s="3">
        <f>IF(A12="","",SUMIFS(Movements!$E$2:$E$501,Movements!$B$2:$B$501,A12))</f>
        <v/>
      </c>
      <c r="K12" s="3">
        <f>IF(A12="","",N(I12)+N(J12))</f>
        <v/>
      </c>
      <c r="L12" t="n">
        <v>0</v>
      </c>
      <c r="M12" s="3">
        <f>IF(A12="","",N(K12)-N(L12))</f>
        <v/>
      </c>
      <c r="N12" t="n">
        <v>12</v>
      </c>
      <c r="O12" t="n">
        <v>36</v>
      </c>
      <c r="P12" s="3">
        <f>IF(A12="","",IF(N(M12)&lt;=0,"Out",IF(N(M12)&lt;=N(N12),"Reorder","OK")))</f>
        <v/>
      </c>
      <c r="Q12" s="4">
        <f>IF(A12="","",N(K12)*N(G12))</f>
        <v/>
      </c>
      <c r="R12" s="3">
        <f>IF(A12="","",IF(SUMIFS(Movements!$E$2:$E$501,Movements!$B$2:$B$501,A12,Movements!$C$2:$C$501,"Sale",Movements!$A$2:$A$501,"&gt;="&amp;(TODAY()-30))=0,"",ROUND(N(K12)/(-SUMIFS(Movements!$E$2:$E$501,Movements!$B$2:$B$501,A12,Movements!$C$2:$C$501,"Sale",Movements!$A$2:$A$501,"&gt;="&amp;(TODAY()-30))/30),0)))</f>
        <v/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s="3">
        <f>IF(A12="","",IF(COUNT(S12:W12)&lt;2,"",MAX(S12:W12)-MIN(S12:W12)))</f>
        <v/>
      </c>
    </row>
    <row r="13">
      <c r="A13" t="inlineStr">
        <is>
          <t>ACC-TOTE-NAT</t>
        </is>
      </c>
      <c r="B13" t="inlineStr">
        <is>
          <t>Canvas tote</t>
        </is>
      </c>
      <c r="C13" t="inlineStr">
        <is>
          <t>Natural</t>
        </is>
      </c>
      <c r="D13" t="inlineStr">
        <is>
          <t>Accessories</t>
        </is>
      </c>
      <c r="E13" t="inlineStr">
        <is>
          <t>Secondary supplier</t>
        </is>
      </c>
      <c r="F13" t="inlineStr">
        <is>
          <t>Warehouse</t>
        </is>
      </c>
      <c r="G13" s="10" t="n">
        <v>2.75</v>
      </c>
      <c r="H13" s="10" t="n">
        <v>12</v>
      </c>
      <c r="I13" t="n">
        <v>120</v>
      </c>
      <c r="J13" s="3">
        <f>IF(A13="","",SUMIFS(Movements!$E$2:$E$501,Movements!$B$2:$B$501,A13))</f>
        <v/>
      </c>
      <c r="K13" s="3">
        <f>IF(A13="","",N(I13)+N(J13))</f>
        <v/>
      </c>
      <c r="L13" t="n">
        <v>6</v>
      </c>
      <c r="M13" s="3">
        <f>IF(A13="","",N(K13)-N(L13))</f>
        <v/>
      </c>
      <c r="N13" t="n">
        <v>20</v>
      </c>
      <c r="O13" t="n">
        <v>50</v>
      </c>
      <c r="P13" s="3">
        <f>IF(A13="","",IF(N(M13)&lt;=0,"Out",IF(N(M13)&lt;=N(N13),"Reorder","OK")))</f>
        <v/>
      </c>
      <c r="Q13" s="4">
        <f>IF(A13="","",N(K13)*N(G13))</f>
        <v/>
      </c>
      <c r="R13" s="3">
        <f>IF(A13="","",IF(SUMIFS(Movements!$E$2:$E$501,Movements!$B$2:$B$501,A13,Movements!$C$2:$C$501,"Sale",Movements!$A$2:$A$501,"&gt;="&amp;(TODAY()-30))=0,"",ROUND(N(K13)/(-SUMIFS(Movements!$E$2:$E$501,Movements!$B$2:$B$501,A13,Movements!$C$2:$C$501,"Sale",Movements!$A$2:$A$501,"&gt;="&amp;(TODAY()-30))/30),0)))</f>
        <v/>
      </c>
      <c r="S13" t="n">
        <v>120</v>
      </c>
      <c r="T13" t="n">
        <v>120</v>
      </c>
      <c r="U13" t="n">
        <v>120</v>
      </c>
      <c r="V13" t="n">
        <v>120</v>
      </c>
      <c r="W13" t="n">
        <v>120</v>
      </c>
      <c r="X13" s="3">
        <f>IF(A13="","",IF(COUNT(S13:W13)&lt;2,"",MAX(S13:W13)-MIN(S13:W13)))</f>
        <v/>
      </c>
    </row>
    <row r="14">
      <c r="G14" s="10" t="n"/>
      <c r="H14" s="10" t="n"/>
      <c r="J14" s="3">
        <f>IF(A14="","",SUMIFS(Movements!$E$2:$E$501,Movements!$B$2:$B$501,A14))</f>
        <v/>
      </c>
      <c r="K14" s="3">
        <f>IF(A14="","",N(I14)+N(J14))</f>
        <v/>
      </c>
      <c r="M14" s="3">
        <f>IF(A14="","",N(K14)-N(L14))</f>
        <v/>
      </c>
      <c r="P14" s="3">
        <f>IF(A14="","",IF(N(M14)&lt;=0,"Out",IF(N(M14)&lt;=N(N14),"Reorder","OK")))</f>
        <v/>
      </c>
      <c r="Q14" s="4">
        <f>IF(A14="","",N(K14)*N(G14))</f>
        <v/>
      </c>
      <c r="R14" s="3">
        <f>IF(A14="","",IF(SUMIFS(Movements!$E$2:$E$501,Movements!$B$2:$B$501,A14,Movements!$C$2:$C$501,"Sale",Movements!$A$2:$A$501,"&gt;="&amp;(TODAY()-30))=0,"",ROUND(N(K14)/(-SUMIFS(Movements!$E$2:$E$501,Movements!$B$2:$B$501,A14,Movements!$C$2:$C$501,"Sale",Movements!$A$2:$A$501,"&gt;="&amp;(TODAY()-30))/30),0)))</f>
        <v/>
      </c>
      <c r="X14" s="3">
        <f>IF(A14="","",IF(COUNT(S14:W14)&lt;2,"",MAX(S14:W14)-MIN(S14:W14)))</f>
        <v/>
      </c>
    </row>
    <row r="15">
      <c r="G15" s="10" t="n"/>
      <c r="H15" s="10" t="n"/>
      <c r="J15" s="3">
        <f>IF(A15="","",SUMIFS(Movements!$E$2:$E$501,Movements!$B$2:$B$501,A15))</f>
        <v/>
      </c>
      <c r="K15" s="3">
        <f>IF(A15="","",N(I15)+N(J15))</f>
        <v/>
      </c>
      <c r="M15" s="3">
        <f>IF(A15="","",N(K15)-N(L15))</f>
        <v/>
      </c>
      <c r="P15" s="3">
        <f>IF(A15="","",IF(N(M15)&lt;=0,"Out",IF(N(M15)&lt;=N(N15),"Reorder","OK")))</f>
        <v/>
      </c>
      <c r="Q15" s="4">
        <f>IF(A15="","",N(K15)*N(G15))</f>
        <v/>
      </c>
      <c r="R15" s="3">
        <f>IF(A15="","",IF(SUMIFS(Movements!$E$2:$E$501,Movements!$B$2:$B$501,A15,Movements!$C$2:$C$501,"Sale",Movements!$A$2:$A$501,"&gt;="&amp;(TODAY()-30))=0,"",ROUND(N(K15)/(-SUMIFS(Movements!$E$2:$E$501,Movements!$B$2:$B$501,A15,Movements!$C$2:$C$501,"Sale",Movements!$A$2:$A$501,"&gt;="&amp;(TODAY()-30))/30),0)))</f>
        <v/>
      </c>
      <c r="X15" s="3">
        <f>IF(A15="","",IF(COUNT(S15:W15)&lt;2,"",MAX(S15:W15)-MIN(S15:W15)))</f>
        <v/>
      </c>
    </row>
    <row r="16">
      <c r="G16" s="10" t="n"/>
      <c r="H16" s="10" t="n"/>
      <c r="J16" s="3">
        <f>IF(A16="","",SUMIFS(Movements!$E$2:$E$501,Movements!$B$2:$B$501,A16))</f>
        <v/>
      </c>
      <c r="K16" s="3">
        <f>IF(A16="","",N(I16)+N(J16))</f>
        <v/>
      </c>
      <c r="M16" s="3">
        <f>IF(A16="","",N(K16)-N(L16))</f>
        <v/>
      </c>
      <c r="P16" s="3">
        <f>IF(A16="","",IF(N(M16)&lt;=0,"Out",IF(N(M16)&lt;=N(N16),"Reorder","OK")))</f>
        <v/>
      </c>
      <c r="Q16" s="4">
        <f>IF(A16="","",N(K16)*N(G16))</f>
        <v/>
      </c>
      <c r="R16" s="3">
        <f>IF(A16="","",IF(SUMIFS(Movements!$E$2:$E$501,Movements!$B$2:$B$501,A16,Movements!$C$2:$C$501,"Sale",Movements!$A$2:$A$501,"&gt;="&amp;(TODAY()-30))=0,"",ROUND(N(K16)/(-SUMIFS(Movements!$E$2:$E$501,Movements!$B$2:$B$501,A16,Movements!$C$2:$C$501,"Sale",Movements!$A$2:$A$501,"&gt;="&amp;(TODAY()-30))/30),0)))</f>
        <v/>
      </c>
      <c r="X16" s="3">
        <f>IF(A16="","",IF(COUNT(S16:W16)&lt;2,"",MAX(S16:W16)-MIN(S16:W16)))</f>
        <v/>
      </c>
    </row>
    <row r="17">
      <c r="G17" s="10" t="n"/>
      <c r="H17" s="10" t="n"/>
      <c r="J17" s="3">
        <f>IF(A17="","",SUMIFS(Movements!$E$2:$E$501,Movements!$B$2:$B$501,A17))</f>
        <v/>
      </c>
      <c r="K17" s="3">
        <f>IF(A17="","",N(I17)+N(J17))</f>
        <v/>
      </c>
      <c r="M17" s="3">
        <f>IF(A17="","",N(K17)-N(L17))</f>
        <v/>
      </c>
      <c r="P17" s="3">
        <f>IF(A17="","",IF(N(M17)&lt;=0,"Out",IF(N(M17)&lt;=N(N17),"Reorder","OK")))</f>
        <v/>
      </c>
      <c r="Q17" s="4">
        <f>IF(A17="","",N(K17)*N(G17))</f>
        <v/>
      </c>
      <c r="R17" s="3">
        <f>IF(A17="","",IF(SUMIFS(Movements!$E$2:$E$501,Movements!$B$2:$B$501,A17,Movements!$C$2:$C$501,"Sale",Movements!$A$2:$A$501,"&gt;="&amp;(TODAY()-30))=0,"",ROUND(N(K17)/(-SUMIFS(Movements!$E$2:$E$501,Movements!$B$2:$B$501,A17,Movements!$C$2:$C$501,"Sale",Movements!$A$2:$A$501,"&gt;="&amp;(TODAY()-30))/30),0)))</f>
        <v/>
      </c>
      <c r="X17" s="3">
        <f>IF(A17="","",IF(COUNT(S17:W17)&lt;2,"",MAX(S17:W17)-MIN(S17:W17)))</f>
        <v/>
      </c>
    </row>
    <row r="18">
      <c r="G18" s="10" t="n"/>
      <c r="H18" s="10" t="n"/>
      <c r="J18" s="3">
        <f>IF(A18="","",SUMIFS(Movements!$E$2:$E$501,Movements!$B$2:$B$501,A18))</f>
        <v/>
      </c>
      <c r="K18" s="3">
        <f>IF(A18="","",N(I18)+N(J18))</f>
        <v/>
      </c>
      <c r="M18" s="3">
        <f>IF(A18="","",N(K18)-N(L18))</f>
        <v/>
      </c>
      <c r="P18" s="3">
        <f>IF(A18="","",IF(N(M18)&lt;=0,"Out",IF(N(M18)&lt;=N(N18),"Reorder","OK")))</f>
        <v/>
      </c>
      <c r="Q18" s="4">
        <f>IF(A18="","",N(K18)*N(G18))</f>
        <v/>
      </c>
      <c r="R18" s="3">
        <f>IF(A18="","",IF(SUMIFS(Movements!$E$2:$E$501,Movements!$B$2:$B$501,A18,Movements!$C$2:$C$501,"Sale",Movements!$A$2:$A$501,"&gt;="&amp;(TODAY()-30))=0,"",ROUND(N(K18)/(-SUMIFS(Movements!$E$2:$E$501,Movements!$B$2:$B$501,A18,Movements!$C$2:$C$501,"Sale",Movements!$A$2:$A$501,"&gt;="&amp;(TODAY()-30))/30),0)))</f>
        <v/>
      </c>
      <c r="X18" s="3">
        <f>IF(A18="","",IF(COUNT(S18:W18)&lt;2,"",MAX(S18:W18)-MIN(S18:W18)))</f>
        <v/>
      </c>
    </row>
    <row r="19">
      <c r="G19" s="10" t="n"/>
      <c r="H19" s="10" t="n"/>
      <c r="J19" s="3">
        <f>IF(A19="","",SUMIFS(Movements!$E$2:$E$501,Movements!$B$2:$B$501,A19))</f>
        <v/>
      </c>
      <c r="K19" s="3">
        <f>IF(A19="","",N(I19)+N(J19))</f>
        <v/>
      </c>
      <c r="M19" s="3">
        <f>IF(A19="","",N(K19)-N(L19))</f>
        <v/>
      </c>
      <c r="P19" s="3">
        <f>IF(A19="","",IF(N(M19)&lt;=0,"Out",IF(N(M19)&lt;=N(N19),"Reorder","OK")))</f>
        <v/>
      </c>
      <c r="Q19" s="4">
        <f>IF(A19="","",N(K19)*N(G19))</f>
        <v/>
      </c>
      <c r="R19" s="3">
        <f>IF(A19="","",IF(SUMIFS(Movements!$E$2:$E$501,Movements!$B$2:$B$501,A19,Movements!$C$2:$C$501,"Sale",Movements!$A$2:$A$501,"&gt;="&amp;(TODAY()-30))=0,"",ROUND(N(K19)/(-SUMIFS(Movements!$E$2:$E$501,Movements!$B$2:$B$501,A19,Movements!$C$2:$C$501,"Sale",Movements!$A$2:$A$501,"&gt;="&amp;(TODAY()-30))/30),0)))</f>
        <v/>
      </c>
      <c r="X19" s="3">
        <f>IF(A19="","",IF(COUNT(S19:W19)&lt;2,"",MAX(S19:W19)-MIN(S19:W19)))</f>
        <v/>
      </c>
    </row>
    <row r="20">
      <c r="G20" s="10" t="n"/>
      <c r="H20" s="10" t="n"/>
      <c r="J20" s="3">
        <f>IF(A20="","",SUMIFS(Movements!$E$2:$E$501,Movements!$B$2:$B$501,A20))</f>
        <v/>
      </c>
      <c r="K20" s="3">
        <f>IF(A20="","",N(I20)+N(J20))</f>
        <v/>
      </c>
      <c r="M20" s="3">
        <f>IF(A20="","",N(K20)-N(L20))</f>
        <v/>
      </c>
      <c r="P20" s="3">
        <f>IF(A20="","",IF(N(M20)&lt;=0,"Out",IF(N(M20)&lt;=N(N20),"Reorder","OK")))</f>
        <v/>
      </c>
      <c r="Q20" s="4">
        <f>IF(A20="","",N(K20)*N(G20))</f>
        <v/>
      </c>
      <c r="R20" s="3">
        <f>IF(A20="","",IF(SUMIFS(Movements!$E$2:$E$501,Movements!$B$2:$B$501,A20,Movements!$C$2:$C$501,"Sale",Movements!$A$2:$A$501,"&gt;="&amp;(TODAY()-30))=0,"",ROUND(N(K20)/(-SUMIFS(Movements!$E$2:$E$501,Movements!$B$2:$B$501,A20,Movements!$C$2:$C$501,"Sale",Movements!$A$2:$A$501,"&gt;="&amp;(TODAY()-30))/30),0)))</f>
        <v/>
      </c>
      <c r="X20" s="3">
        <f>IF(A20="","",IF(COUNT(S20:W20)&lt;2,"",MAX(S20:W20)-MIN(S20:W20)))</f>
        <v/>
      </c>
    </row>
    <row r="21">
      <c r="G21" s="10" t="n"/>
      <c r="H21" s="10" t="n"/>
      <c r="J21" s="3">
        <f>IF(A21="","",SUMIFS(Movements!$E$2:$E$501,Movements!$B$2:$B$501,A21))</f>
        <v/>
      </c>
      <c r="K21" s="3">
        <f>IF(A21="","",N(I21)+N(J21))</f>
        <v/>
      </c>
      <c r="M21" s="3">
        <f>IF(A21="","",N(K21)-N(L21))</f>
        <v/>
      </c>
      <c r="P21" s="3">
        <f>IF(A21="","",IF(N(M21)&lt;=0,"Out",IF(N(M21)&lt;=N(N21),"Reorder","OK")))</f>
        <v/>
      </c>
      <c r="Q21" s="4">
        <f>IF(A21="","",N(K21)*N(G21))</f>
        <v/>
      </c>
      <c r="R21" s="3">
        <f>IF(A21="","",IF(SUMIFS(Movements!$E$2:$E$501,Movements!$B$2:$B$501,A21,Movements!$C$2:$C$501,"Sale",Movements!$A$2:$A$501,"&gt;="&amp;(TODAY()-30))=0,"",ROUND(N(K21)/(-SUMIFS(Movements!$E$2:$E$501,Movements!$B$2:$B$501,A21,Movements!$C$2:$C$501,"Sale",Movements!$A$2:$A$501,"&gt;="&amp;(TODAY()-30))/30),0)))</f>
        <v/>
      </c>
      <c r="X21" s="3">
        <f>IF(A21="","",IF(COUNT(S21:W21)&lt;2,"",MAX(S21:W21)-MIN(S21:W21)))</f>
        <v/>
      </c>
    </row>
    <row r="22">
      <c r="G22" s="10" t="n"/>
      <c r="H22" s="10" t="n"/>
      <c r="J22" s="3">
        <f>IF(A22="","",SUMIFS(Movements!$E$2:$E$501,Movements!$B$2:$B$501,A22))</f>
        <v/>
      </c>
      <c r="K22" s="3">
        <f>IF(A22="","",N(I22)+N(J22))</f>
        <v/>
      </c>
      <c r="M22" s="3">
        <f>IF(A22="","",N(K22)-N(L22))</f>
        <v/>
      </c>
      <c r="P22" s="3">
        <f>IF(A22="","",IF(N(M22)&lt;=0,"Out",IF(N(M22)&lt;=N(N22),"Reorder","OK")))</f>
        <v/>
      </c>
      <c r="Q22" s="4">
        <f>IF(A22="","",N(K22)*N(G22))</f>
        <v/>
      </c>
      <c r="R22" s="3">
        <f>IF(A22="","",IF(SUMIFS(Movements!$E$2:$E$501,Movements!$B$2:$B$501,A22,Movements!$C$2:$C$501,"Sale",Movements!$A$2:$A$501,"&gt;="&amp;(TODAY()-30))=0,"",ROUND(N(K22)/(-SUMIFS(Movements!$E$2:$E$501,Movements!$B$2:$B$501,A22,Movements!$C$2:$C$501,"Sale",Movements!$A$2:$A$501,"&gt;="&amp;(TODAY()-30))/30),0)))</f>
        <v/>
      </c>
      <c r="X22" s="3">
        <f>IF(A22="","",IF(COUNT(S22:W22)&lt;2,"",MAX(S22:W22)-MIN(S22:W22)))</f>
        <v/>
      </c>
    </row>
    <row r="23">
      <c r="G23" s="10" t="n"/>
      <c r="H23" s="10" t="n"/>
      <c r="J23" s="3">
        <f>IF(A23="","",SUMIFS(Movements!$E$2:$E$501,Movements!$B$2:$B$501,A23))</f>
        <v/>
      </c>
      <c r="K23" s="3">
        <f>IF(A23="","",N(I23)+N(J23))</f>
        <v/>
      </c>
      <c r="M23" s="3">
        <f>IF(A23="","",N(K23)-N(L23))</f>
        <v/>
      </c>
      <c r="P23" s="3">
        <f>IF(A23="","",IF(N(M23)&lt;=0,"Out",IF(N(M23)&lt;=N(N23),"Reorder","OK")))</f>
        <v/>
      </c>
      <c r="Q23" s="4">
        <f>IF(A23="","",N(K23)*N(G23))</f>
        <v/>
      </c>
      <c r="R23" s="3">
        <f>IF(A23="","",IF(SUMIFS(Movements!$E$2:$E$501,Movements!$B$2:$B$501,A23,Movements!$C$2:$C$501,"Sale",Movements!$A$2:$A$501,"&gt;="&amp;(TODAY()-30))=0,"",ROUND(N(K23)/(-SUMIFS(Movements!$E$2:$E$501,Movements!$B$2:$B$501,A23,Movements!$C$2:$C$501,"Sale",Movements!$A$2:$A$501,"&gt;="&amp;(TODAY()-30))/30),0)))</f>
        <v/>
      </c>
      <c r="X23" s="3">
        <f>IF(A23="","",IF(COUNT(S23:W23)&lt;2,"",MAX(S23:W23)-MIN(S23:W23)))</f>
        <v/>
      </c>
    </row>
    <row r="24">
      <c r="G24" s="10" t="n"/>
      <c r="H24" s="10" t="n"/>
      <c r="J24" s="3">
        <f>IF(A24="","",SUMIFS(Movements!$E$2:$E$501,Movements!$B$2:$B$501,A24))</f>
        <v/>
      </c>
      <c r="K24" s="3">
        <f>IF(A24="","",N(I24)+N(J24))</f>
        <v/>
      </c>
      <c r="M24" s="3">
        <f>IF(A24="","",N(K24)-N(L24))</f>
        <v/>
      </c>
      <c r="P24" s="3">
        <f>IF(A24="","",IF(N(M24)&lt;=0,"Out",IF(N(M24)&lt;=N(N24),"Reorder","OK")))</f>
        <v/>
      </c>
      <c r="Q24" s="4">
        <f>IF(A24="","",N(K24)*N(G24))</f>
        <v/>
      </c>
      <c r="R24" s="3">
        <f>IF(A24="","",IF(SUMIFS(Movements!$E$2:$E$501,Movements!$B$2:$B$501,A24,Movements!$C$2:$C$501,"Sale",Movements!$A$2:$A$501,"&gt;="&amp;(TODAY()-30))=0,"",ROUND(N(K24)/(-SUMIFS(Movements!$E$2:$E$501,Movements!$B$2:$B$501,A24,Movements!$C$2:$C$501,"Sale",Movements!$A$2:$A$501,"&gt;="&amp;(TODAY()-30))/30),0)))</f>
        <v/>
      </c>
      <c r="X24" s="3">
        <f>IF(A24="","",IF(COUNT(S24:W24)&lt;2,"",MAX(S24:W24)-MIN(S24:W24)))</f>
        <v/>
      </c>
    </row>
    <row r="25">
      <c r="G25" s="10" t="n"/>
      <c r="H25" s="10" t="n"/>
      <c r="J25" s="3">
        <f>IF(A25="","",SUMIFS(Movements!$E$2:$E$501,Movements!$B$2:$B$501,A25))</f>
        <v/>
      </c>
      <c r="K25" s="3">
        <f>IF(A25="","",N(I25)+N(J25))</f>
        <v/>
      </c>
      <c r="M25" s="3">
        <f>IF(A25="","",N(K25)-N(L25))</f>
        <v/>
      </c>
      <c r="P25" s="3">
        <f>IF(A25="","",IF(N(M25)&lt;=0,"Out",IF(N(M25)&lt;=N(N25),"Reorder","OK")))</f>
        <v/>
      </c>
      <c r="Q25" s="4">
        <f>IF(A25="","",N(K25)*N(G25))</f>
        <v/>
      </c>
      <c r="R25" s="3">
        <f>IF(A25="","",IF(SUMIFS(Movements!$E$2:$E$501,Movements!$B$2:$B$501,A25,Movements!$C$2:$C$501,"Sale",Movements!$A$2:$A$501,"&gt;="&amp;(TODAY()-30))=0,"",ROUND(N(K25)/(-SUMIFS(Movements!$E$2:$E$501,Movements!$B$2:$B$501,A25,Movements!$C$2:$C$501,"Sale",Movements!$A$2:$A$501,"&gt;="&amp;(TODAY()-30))/30),0)))</f>
        <v/>
      </c>
      <c r="X25" s="3">
        <f>IF(A25="","",IF(COUNT(S25:W25)&lt;2,"",MAX(S25:W25)-MIN(S25:W25)))</f>
        <v/>
      </c>
    </row>
    <row r="26">
      <c r="G26" s="10" t="n"/>
      <c r="H26" s="10" t="n"/>
      <c r="J26" s="3">
        <f>IF(A26="","",SUMIFS(Movements!$E$2:$E$501,Movements!$B$2:$B$501,A26))</f>
        <v/>
      </c>
      <c r="K26" s="3">
        <f>IF(A26="","",N(I26)+N(J26))</f>
        <v/>
      </c>
      <c r="M26" s="3">
        <f>IF(A26="","",N(K26)-N(L26))</f>
        <v/>
      </c>
      <c r="P26" s="3">
        <f>IF(A26="","",IF(N(M26)&lt;=0,"Out",IF(N(M26)&lt;=N(N26),"Reorder","OK")))</f>
        <v/>
      </c>
      <c r="Q26" s="4">
        <f>IF(A26="","",N(K26)*N(G26))</f>
        <v/>
      </c>
      <c r="R26" s="3">
        <f>IF(A26="","",IF(SUMIFS(Movements!$E$2:$E$501,Movements!$B$2:$B$501,A26,Movements!$C$2:$C$501,"Sale",Movements!$A$2:$A$501,"&gt;="&amp;(TODAY()-30))=0,"",ROUND(N(K26)/(-SUMIFS(Movements!$E$2:$E$501,Movements!$B$2:$B$501,A26,Movements!$C$2:$C$501,"Sale",Movements!$A$2:$A$501,"&gt;="&amp;(TODAY()-30))/30),0)))</f>
        <v/>
      </c>
      <c r="X26" s="3">
        <f>IF(A26="","",IF(COUNT(S26:W26)&lt;2,"",MAX(S26:W26)-MIN(S26:W26)))</f>
        <v/>
      </c>
    </row>
    <row r="27">
      <c r="G27" s="10" t="n"/>
      <c r="H27" s="10" t="n"/>
      <c r="J27" s="3">
        <f>IF(A27="","",SUMIFS(Movements!$E$2:$E$501,Movements!$B$2:$B$501,A27))</f>
        <v/>
      </c>
      <c r="K27" s="3">
        <f>IF(A27="","",N(I27)+N(J27))</f>
        <v/>
      </c>
      <c r="M27" s="3">
        <f>IF(A27="","",N(K27)-N(L27))</f>
        <v/>
      </c>
      <c r="P27" s="3">
        <f>IF(A27="","",IF(N(M27)&lt;=0,"Out",IF(N(M27)&lt;=N(N27),"Reorder","OK")))</f>
        <v/>
      </c>
      <c r="Q27" s="4">
        <f>IF(A27="","",N(K27)*N(G27))</f>
        <v/>
      </c>
      <c r="R27" s="3">
        <f>IF(A27="","",IF(SUMIFS(Movements!$E$2:$E$501,Movements!$B$2:$B$501,A27,Movements!$C$2:$C$501,"Sale",Movements!$A$2:$A$501,"&gt;="&amp;(TODAY()-30))=0,"",ROUND(N(K27)/(-SUMIFS(Movements!$E$2:$E$501,Movements!$B$2:$B$501,A27,Movements!$C$2:$C$501,"Sale",Movements!$A$2:$A$501,"&gt;="&amp;(TODAY()-30))/30),0)))</f>
        <v/>
      </c>
      <c r="X27" s="3">
        <f>IF(A27="","",IF(COUNT(S27:W27)&lt;2,"",MAX(S27:W27)-MIN(S27:W27)))</f>
        <v/>
      </c>
    </row>
    <row r="28">
      <c r="G28" s="10" t="n"/>
      <c r="H28" s="10" t="n"/>
      <c r="J28" s="3">
        <f>IF(A28="","",SUMIFS(Movements!$E$2:$E$501,Movements!$B$2:$B$501,A28))</f>
        <v/>
      </c>
      <c r="K28" s="3">
        <f>IF(A28="","",N(I28)+N(J28))</f>
        <v/>
      </c>
      <c r="M28" s="3">
        <f>IF(A28="","",N(K28)-N(L28))</f>
        <v/>
      </c>
      <c r="P28" s="3">
        <f>IF(A28="","",IF(N(M28)&lt;=0,"Out",IF(N(M28)&lt;=N(N28),"Reorder","OK")))</f>
        <v/>
      </c>
      <c r="Q28" s="4">
        <f>IF(A28="","",N(K28)*N(G28))</f>
        <v/>
      </c>
      <c r="R28" s="3">
        <f>IF(A28="","",IF(SUMIFS(Movements!$E$2:$E$501,Movements!$B$2:$B$501,A28,Movements!$C$2:$C$501,"Sale",Movements!$A$2:$A$501,"&gt;="&amp;(TODAY()-30))=0,"",ROUND(N(K28)/(-SUMIFS(Movements!$E$2:$E$501,Movements!$B$2:$B$501,A28,Movements!$C$2:$C$501,"Sale",Movements!$A$2:$A$501,"&gt;="&amp;(TODAY()-30))/30),0)))</f>
        <v/>
      </c>
      <c r="X28" s="3">
        <f>IF(A28="","",IF(COUNT(S28:W28)&lt;2,"",MAX(S28:W28)-MIN(S28:W28)))</f>
        <v/>
      </c>
    </row>
    <row r="29">
      <c r="G29" s="10" t="n"/>
      <c r="H29" s="10" t="n"/>
      <c r="J29" s="3">
        <f>IF(A29="","",SUMIFS(Movements!$E$2:$E$501,Movements!$B$2:$B$501,A29))</f>
        <v/>
      </c>
      <c r="K29" s="3">
        <f>IF(A29="","",N(I29)+N(J29))</f>
        <v/>
      </c>
      <c r="M29" s="3">
        <f>IF(A29="","",N(K29)-N(L29))</f>
        <v/>
      </c>
      <c r="P29" s="3">
        <f>IF(A29="","",IF(N(M29)&lt;=0,"Out",IF(N(M29)&lt;=N(N29),"Reorder","OK")))</f>
        <v/>
      </c>
      <c r="Q29" s="4">
        <f>IF(A29="","",N(K29)*N(G29))</f>
        <v/>
      </c>
      <c r="R29" s="3">
        <f>IF(A29="","",IF(SUMIFS(Movements!$E$2:$E$501,Movements!$B$2:$B$501,A29,Movements!$C$2:$C$501,"Sale",Movements!$A$2:$A$501,"&gt;="&amp;(TODAY()-30))=0,"",ROUND(N(K29)/(-SUMIFS(Movements!$E$2:$E$501,Movements!$B$2:$B$501,A29,Movements!$C$2:$C$501,"Sale",Movements!$A$2:$A$501,"&gt;="&amp;(TODAY()-30))/30),0)))</f>
        <v/>
      </c>
      <c r="X29" s="3">
        <f>IF(A29="","",IF(COUNT(S29:W29)&lt;2,"",MAX(S29:W29)-MIN(S29:W29)))</f>
        <v/>
      </c>
    </row>
    <row r="30">
      <c r="G30" s="10" t="n"/>
      <c r="H30" s="10" t="n"/>
      <c r="J30" s="3">
        <f>IF(A30="","",SUMIFS(Movements!$E$2:$E$501,Movements!$B$2:$B$501,A30))</f>
        <v/>
      </c>
      <c r="K30" s="3">
        <f>IF(A30="","",N(I30)+N(J30))</f>
        <v/>
      </c>
      <c r="M30" s="3">
        <f>IF(A30="","",N(K30)-N(L30))</f>
        <v/>
      </c>
      <c r="P30" s="3">
        <f>IF(A30="","",IF(N(M30)&lt;=0,"Out",IF(N(M30)&lt;=N(N30),"Reorder","OK")))</f>
        <v/>
      </c>
      <c r="Q30" s="4">
        <f>IF(A30="","",N(K30)*N(G30))</f>
        <v/>
      </c>
      <c r="R30" s="3">
        <f>IF(A30="","",IF(SUMIFS(Movements!$E$2:$E$501,Movements!$B$2:$B$501,A30,Movements!$C$2:$C$501,"Sale",Movements!$A$2:$A$501,"&gt;="&amp;(TODAY()-30))=0,"",ROUND(N(K30)/(-SUMIFS(Movements!$E$2:$E$501,Movements!$B$2:$B$501,A30,Movements!$C$2:$C$501,"Sale",Movements!$A$2:$A$501,"&gt;="&amp;(TODAY()-30))/30),0)))</f>
        <v/>
      </c>
      <c r="X30" s="3">
        <f>IF(A30="","",IF(COUNT(S30:W30)&lt;2,"",MAX(S30:W30)-MIN(S30:W30)))</f>
        <v/>
      </c>
    </row>
    <row r="31">
      <c r="G31" s="10" t="n"/>
      <c r="H31" s="10" t="n"/>
      <c r="J31" s="3">
        <f>IF(A31="","",SUMIFS(Movements!$E$2:$E$501,Movements!$B$2:$B$501,A31))</f>
        <v/>
      </c>
      <c r="K31" s="3">
        <f>IF(A31="","",N(I31)+N(J31))</f>
        <v/>
      </c>
      <c r="M31" s="3">
        <f>IF(A31="","",N(K31)-N(L31))</f>
        <v/>
      </c>
      <c r="P31" s="3">
        <f>IF(A31="","",IF(N(M31)&lt;=0,"Out",IF(N(M31)&lt;=N(N31),"Reorder","OK")))</f>
        <v/>
      </c>
      <c r="Q31" s="4">
        <f>IF(A31="","",N(K31)*N(G31))</f>
        <v/>
      </c>
      <c r="R31" s="3">
        <f>IF(A31="","",IF(SUMIFS(Movements!$E$2:$E$501,Movements!$B$2:$B$501,A31,Movements!$C$2:$C$501,"Sale",Movements!$A$2:$A$501,"&gt;="&amp;(TODAY()-30))=0,"",ROUND(N(K31)/(-SUMIFS(Movements!$E$2:$E$501,Movements!$B$2:$B$501,A31,Movements!$C$2:$C$501,"Sale",Movements!$A$2:$A$501,"&gt;="&amp;(TODAY()-30))/30),0)))</f>
        <v/>
      </c>
      <c r="X31" s="3">
        <f>IF(A31="","",IF(COUNT(S31:W31)&lt;2,"",MAX(S31:W31)-MIN(S31:W31)))</f>
        <v/>
      </c>
    </row>
    <row r="32">
      <c r="G32" s="10" t="n"/>
      <c r="H32" s="10" t="n"/>
      <c r="J32" s="3">
        <f>IF(A32="","",SUMIFS(Movements!$E$2:$E$501,Movements!$B$2:$B$501,A32))</f>
        <v/>
      </c>
      <c r="K32" s="3">
        <f>IF(A32="","",N(I32)+N(J32))</f>
        <v/>
      </c>
      <c r="M32" s="3">
        <f>IF(A32="","",N(K32)-N(L32))</f>
        <v/>
      </c>
      <c r="P32" s="3">
        <f>IF(A32="","",IF(N(M32)&lt;=0,"Out",IF(N(M32)&lt;=N(N32),"Reorder","OK")))</f>
        <v/>
      </c>
      <c r="Q32" s="4">
        <f>IF(A32="","",N(K32)*N(G32))</f>
        <v/>
      </c>
      <c r="R32" s="3">
        <f>IF(A32="","",IF(SUMIFS(Movements!$E$2:$E$501,Movements!$B$2:$B$501,A32,Movements!$C$2:$C$501,"Sale",Movements!$A$2:$A$501,"&gt;="&amp;(TODAY()-30))=0,"",ROUND(N(K32)/(-SUMIFS(Movements!$E$2:$E$501,Movements!$B$2:$B$501,A32,Movements!$C$2:$C$501,"Sale",Movements!$A$2:$A$501,"&gt;="&amp;(TODAY()-30))/30),0)))</f>
        <v/>
      </c>
      <c r="X32" s="3">
        <f>IF(A32="","",IF(COUNT(S32:W32)&lt;2,"",MAX(S32:W32)-MIN(S32:W32)))</f>
        <v/>
      </c>
    </row>
    <row r="33">
      <c r="G33" s="10" t="n"/>
      <c r="H33" s="10" t="n"/>
      <c r="J33" s="3">
        <f>IF(A33="","",SUMIFS(Movements!$E$2:$E$501,Movements!$B$2:$B$501,A33))</f>
        <v/>
      </c>
      <c r="K33" s="3">
        <f>IF(A33="","",N(I33)+N(J33))</f>
        <v/>
      </c>
      <c r="M33" s="3">
        <f>IF(A33="","",N(K33)-N(L33))</f>
        <v/>
      </c>
      <c r="P33" s="3">
        <f>IF(A33="","",IF(N(M33)&lt;=0,"Out",IF(N(M33)&lt;=N(N33),"Reorder","OK")))</f>
        <v/>
      </c>
      <c r="Q33" s="4">
        <f>IF(A33="","",N(K33)*N(G33))</f>
        <v/>
      </c>
      <c r="R33" s="3">
        <f>IF(A33="","",IF(SUMIFS(Movements!$E$2:$E$501,Movements!$B$2:$B$501,A33,Movements!$C$2:$C$501,"Sale",Movements!$A$2:$A$501,"&gt;="&amp;(TODAY()-30))=0,"",ROUND(N(K33)/(-SUMIFS(Movements!$E$2:$E$501,Movements!$B$2:$B$501,A33,Movements!$C$2:$C$501,"Sale",Movements!$A$2:$A$501,"&gt;="&amp;(TODAY()-30))/30),0)))</f>
        <v/>
      </c>
      <c r="X33" s="3">
        <f>IF(A33="","",IF(COUNT(S33:W33)&lt;2,"",MAX(S33:W33)-MIN(S33:W33)))</f>
        <v/>
      </c>
    </row>
    <row r="34">
      <c r="G34" s="10" t="n"/>
      <c r="H34" s="10" t="n"/>
      <c r="J34" s="3">
        <f>IF(A34="","",SUMIFS(Movements!$E$2:$E$501,Movements!$B$2:$B$501,A34))</f>
        <v/>
      </c>
      <c r="K34" s="3">
        <f>IF(A34="","",N(I34)+N(J34))</f>
        <v/>
      </c>
      <c r="M34" s="3">
        <f>IF(A34="","",N(K34)-N(L34))</f>
        <v/>
      </c>
      <c r="P34" s="3">
        <f>IF(A34="","",IF(N(M34)&lt;=0,"Out",IF(N(M34)&lt;=N(N34),"Reorder","OK")))</f>
        <v/>
      </c>
      <c r="Q34" s="4">
        <f>IF(A34="","",N(K34)*N(G34))</f>
        <v/>
      </c>
      <c r="R34" s="3">
        <f>IF(A34="","",IF(SUMIFS(Movements!$E$2:$E$501,Movements!$B$2:$B$501,A34,Movements!$C$2:$C$501,"Sale",Movements!$A$2:$A$501,"&gt;="&amp;(TODAY()-30))=0,"",ROUND(N(K34)/(-SUMIFS(Movements!$E$2:$E$501,Movements!$B$2:$B$501,A34,Movements!$C$2:$C$501,"Sale",Movements!$A$2:$A$501,"&gt;="&amp;(TODAY()-30))/30),0)))</f>
        <v/>
      </c>
      <c r="X34" s="3">
        <f>IF(A34="","",IF(COUNT(S34:W34)&lt;2,"",MAX(S34:W34)-MIN(S34:W34)))</f>
        <v/>
      </c>
    </row>
    <row r="35">
      <c r="G35" s="10" t="n"/>
      <c r="H35" s="10" t="n"/>
      <c r="J35" s="3">
        <f>IF(A35="","",SUMIFS(Movements!$E$2:$E$501,Movements!$B$2:$B$501,A35))</f>
        <v/>
      </c>
      <c r="K35" s="3">
        <f>IF(A35="","",N(I35)+N(J35))</f>
        <v/>
      </c>
      <c r="M35" s="3">
        <f>IF(A35="","",N(K35)-N(L35))</f>
        <v/>
      </c>
      <c r="P35" s="3">
        <f>IF(A35="","",IF(N(M35)&lt;=0,"Out",IF(N(M35)&lt;=N(N35),"Reorder","OK")))</f>
        <v/>
      </c>
      <c r="Q35" s="4">
        <f>IF(A35="","",N(K35)*N(G35))</f>
        <v/>
      </c>
      <c r="R35" s="3">
        <f>IF(A35="","",IF(SUMIFS(Movements!$E$2:$E$501,Movements!$B$2:$B$501,A35,Movements!$C$2:$C$501,"Sale",Movements!$A$2:$A$501,"&gt;="&amp;(TODAY()-30))=0,"",ROUND(N(K35)/(-SUMIFS(Movements!$E$2:$E$501,Movements!$B$2:$B$501,A35,Movements!$C$2:$C$501,"Sale",Movements!$A$2:$A$501,"&gt;="&amp;(TODAY()-30))/30),0)))</f>
        <v/>
      </c>
      <c r="X35" s="3">
        <f>IF(A35="","",IF(COUNT(S35:W35)&lt;2,"",MAX(S35:W35)-MIN(S35:W35)))</f>
        <v/>
      </c>
    </row>
    <row r="36">
      <c r="G36" s="10" t="n"/>
      <c r="H36" s="10" t="n"/>
      <c r="J36" s="3">
        <f>IF(A36="","",SUMIFS(Movements!$E$2:$E$501,Movements!$B$2:$B$501,A36))</f>
        <v/>
      </c>
      <c r="K36" s="3">
        <f>IF(A36="","",N(I36)+N(J36))</f>
        <v/>
      </c>
      <c r="M36" s="3">
        <f>IF(A36="","",N(K36)-N(L36))</f>
        <v/>
      </c>
      <c r="P36" s="3">
        <f>IF(A36="","",IF(N(M36)&lt;=0,"Out",IF(N(M36)&lt;=N(N36),"Reorder","OK")))</f>
        <v/>
      </c>
      <c r="Q36" s="4">
        <f>IF(A36="","",N(K36)*N(G36))</f>
        <v/>
      </c>
      <c r="R36" s="3">
        <f>IF(A36="","",IF(SUMIFS(Movements!$E$2:$E$501,Movements!$B$2:$B$501,A36,Movements!$C$2:$C$501,"Sale",Movements!$A$2:$A$501,"&gt;="&amp;(TODAY()-30))=0,"",ROUND(N(K36)/(-SUMIFS(Movements!$E$2:$E$501,Movements!$B$2:$B$501,A36,Movements!$C$2:$C$501,"Sale",Movements!$A$2:$A$501,"&gt;="&amp;(TODAY()-30))/30),0)))</f>
        <v/>
      </c>
      <c r="X36" s="3">
        <f>IF(A36="","",IF(COUNT(S36:W36)&lt;2,"",MAX(S36:W36)-MIN(S36:W36)))</f>
        <v/>
      </c>
    </row>
    <row r="37">
      <c r="G37" s="10" t="n"/>
      <c r="H37" s="10" t="n"/>
      <c r="J37" s="3">
        <f>IF(A37="","",SUMIFS(Movements!$E$2:$E$501,Movements!$B$2:$B$501,A37))</f>
        <v/>
      </c>
      <c r="K37" s="3">
        <f>IF(A37="","",N(I37)+N(J37))</f>
        <v/>
      </c>
      <c r="M37" s="3">
        <f>IF(A37="","",N(K37)-N(L37))</f>
        <v/>
      </c>
      <c r="P37" s="3">
        <f>IF(A37="","",IF(N(M37)&lt;=0,"Out",IF(N(M37)&lt;=N(N37),"Reorder","OK")))</f>
        <v/>
      </c>
      <c r="Q37" s="4">
        <f>IF(A37="","",N(K37)*N(G37))</f>
        <v/>
      </c>
      <c r="R37" s="3">
        <f>IF(A37="","",IF(SUMIFS(Movements!$E$2:$E$501,Movements!$B$2:$B$501,A37,Movements!$C$2:$C$501,"Sale",Movements!$A$2:$A$501,"&gt;="&amp;(TODAY()-30))=0,"",ROUND(N(K37)/(-SUMIFS(Movements!$E$2:$E$501,Movements!$B$2:$B$501,A37,Movements!$C$2:$C$501,"Sale",Movements!$A$2:$A$501,"&gt;="&amp;(TODAY()-30))/30),0)))</f>
        <v/>
      </c>
      <c r="X37" s="3">
        <f>IF(A37="","",IF(COUNT(S37:W37)&lt;2,"",MAX(S37:W37)-MIN(S37:W37)))</f>
        <v/>
      </c>
    </row>
    <row r="38">
      <c r="G38" s="10" t="n"/>
      <c r="H38" s="10" t="n"/>
      <c r="J38" s="3">
        <f>IF(A38="","",SUMIFS(Movements!$E$2:$E$501,Movements!$B$2:$B$501,A38))</f>
        <v/>
      </c>
      <c r="K38" s="3">
        <f>IF(A38="","",N(I38)+N(J38))</f>
        <v/>
      </c>
      <c r="M38" s="3">
        <f>IF(A38="","",N(K38)-N(L38))</f>
        <v/>
      </c>
      <c r="P38" s="3">
        <f>IF(A38="","",IF(N(M38)&lt;=0,"Out",IF(N(M38)&lt;=N(N38),"Reorder","OK")))</f>
        <v/>
      </c>
      <c r="Q38" s="4">
        <f>IF(A38="","",N(K38)*N(G38))</f>
        <v/>
      </c>
      <c r="R38" s="3">
        <f>IF(A38="","",IF(SUMIFS(Movements!$E$2:$E$501,Movements!$B$2:$B$501,A38,Movements!$C$2:$C$501,"Sale",Movements!$A$2:$A$501,"&gt;="&amp;(TODAY()-30))=0,"",ROUND(N(K38)/(-SUMIFS(Movements!$E$2:$E$501,Movements!$B$2:$B$501,A38,Movements!$C$2:$C$501,"Sale",Movements!$A$2:$A$501,"&gt;="&amp;(TODAY()-30))/30),0)))</f>
        <v/>
      </c>
      <c r="X38" s="3">
        <f>IF(A38="","",IF(COUNT(S38:W38)&lt;2,"",MAX(S38:W38)-MIN(S38:W38)))</f>
        <v/>
      </c>
    </row>
    <row r="39">
      <c r="G39" s="10" t="n"/>
      <c r="H39" s="10" t="n"/>
      <c r="J39" s="3">
        <f>IF(A39="","",SUMIFS(Movements!$E$2:$E$501,Movements!$B$2:$B$501,A39))</f>
        <v/>
      </c>
      <c r="K39" s="3">
        <f>IF(A39="","",N(I39)+N(J39))</f>
        <v/>
      </c>
      <c r="M39" s="3">
        <f>IF(A39="","",N(K39)-N(L39))</f>
        <v/>
      </c>
      <c r="P39" s="3">
        <f>IF(A39="","",IF(N(M39)&lt;=0,"Out",IF(N(M39)&lt;=N(N39),"Reorder","OK")))</f>
        <v/>
      </c>
      <c r="Q39" s="4">
        <f>IF(A39="","",N(K39)*N(G39))</f>
        <v/>
      </c>
      <c r="R39" s="3">
        <f>IF(A39="","",IF(SUMIFS(Movements!$E$2:$E$501,Movements!$B$2:$B$501,A39,Movements!$C$2:$C$501,"Sale",Movements!$A$2:$A$501,"&gt;="&amp;(TODAY()-30))=0,"",ROUND(N(K39)/(-SUMIFS(Movements!$E$2:$E$501,Movements!$B$2:$B$501,A39,Movements!$C$2:$C$501,"Sale",Movements!$A$2:$A$501,"&gt;="&amp;(TODAY()-30))/30),0)))</f>
        <v/>
      </c>
      <c r="X39" s="3">
        <f>IF(A39="","",IF(COUNT(S39:W39)&lt;2,"",MAX(S39:W39)-MIN(S39:W39)))</f>
        <v/>
      </c>
    </row>
    <row r="40">
      <c r="G40" s="10" t="n"/>
      <c r="H40" s="10" t="n"/>
      <c r="J40" s="3">
        <f>IF(A40="","",SUMIFS(Movements!$E$2:$E$501,Movements!$B$2:$B$501,A40))</f>
        <v/>
      </c>
      <c r="K40" s="3">
        <f>IF(A40="","",N(I40)+N(J40))</f>
        <v/>
      </c>
      <c r="M40" s="3">
        <f>IF(A40="","",N(K40)-N(L40))</f>
        <v/>
      </c>
      <c r="P40" s="3">
        <f>IF(A40="","",IF(N(M40)&lt;=0,"Out",IF(N(M40)&lt;=N(N40),"Reorder","OK")))</f>
        <v/>
      </c>
      <c r="Q40" s="4">
        <f>IF(A40="","",N(K40)*N(G40))</f>
        <v/>
      </c>
      <c r="R40" s="3">
        <f>IF(A40="","",IF(SUMIFS(Movements!$E$2:$E$501,Movements!$B$2:$B$501,A40,Movements!$C$2:$C$501,"Sale",Movements!$A$2:$A$501,"&gt;="&amp;(TODAY()-30))=0,"",ROUND(N(K40)/(-SUMIFS(Movements!$E$2:$E$501,Movements!$B$2:$B$501,A40,Movements!$C$2:$C$501,"Sale",Movements!$A$2:$A$501,"&gt;="&amp;(TODAY()-30))/30),0)))</f>
        <v/>
      </c>
      <c r="X40" s="3">
        <f>IF(A40="","",IF(COUNT(S40:W40)&lt;2,"",MAX(S40:W40)-MIN(S40:W40)))</f>
        <v/>
      </c>
    </row>
    <row r="41">
      <c r="G41" s="10" t="n"/>
      <c r="H41" s="10" t="n"/>
      <c r="J41" s="3">
        <f>IF(A41="","",SUMIFS(Movements!$E$2:$E$501,Movements!$B$2:$B$501,A41))</f>
        <v/>
      </c>
      <c r="K41" s="3">
        <f>IF(A41="","",N(I41)+N(J41))</f>
        <v/>
      </c>
      <c r="M41" s="3">
        <f>IF(A41="","",N(K41)-N(L41))</f>
        <v/>
      </c>
      <c r="P41" s="3">
        <f>IF(A41="","",IF(N(M41)&lt;=0,"Out",IF(N(M41)&lt;=N(N41),"Reorder","OK")))</f>
        <v/>
      </c>
      <c r="Q41" s="4">
        <f>IF(A41="","",N(K41)*N(G41))</f>
        <v/>
      </c>
      <c r="R41" s="3">
        <f>IF(A41="","",IF(SUMIFS(Movements!$E$2:$E$501,Movements!$B$2:$B$501,A41,Movements!$C$2:$C$501,"Sale",Movements!$A$2:$A$501,"&gt;="&amp;(TODAY()-30))=0,"",ROUND(N(K41)/(-SUMIFS(Movements!$E$2:$E$501,Movements!$B$2:$B$501,A41,Movements!$C$2:$C$501,"Sale",Movements!$A$2:$A$501,"&gt;="&amp;(TODAY()-30))/30),0)))</f>
        <v/>
      </c>
      <c r="X41" s="3">
        <f>IF(A41="","",IF(COUNT(S41:W41)&lt;2,"",MAX(S41:W41)-MIN(S41:W41)))</f>
        <v/>
      </c>
    </row>
    <row r="42">
      <c r="G42" s="10" t="n"/>
      <c r="H42" s="10" t="n"/>
      <c r="J42" s="3">
        <f>IF(A42="","",SUMIFS(Movements!$E$2:$E$501,Movements!$B$2:$B$501,A42))</f>
        <v/>
      </c>
      <c r="K42" s="3">
        <f>IF(A42="","",N(I42)+N(J42))</f>
        <v/>
      </c>
      <c r="M42" s="3">
        <f>IF(A42="","",N(K42)-N(L42))</f>
        <v/>
      </c>
      <c r="P42" s="3">
        <f>IF(A42="","",IF(N(M42)&lt;=0,"Out",IF(N(M42)&lt;=N(N42),"Reorder","OK")))</f>
        <v/>
      </c>
      <c r="Q42" s="4">
        <f>IF(A42="","",N(K42)*N(G42))</f>
        <v/>
      </c>
      <c r="R42" s="3">
        <f>IF(A42="","",IF(SUMIFS(Movements!$E$2:$E$501,Movements!$B$2:$B$501,A42,Movements!$C$2:$C$501,"Sale",Movements!$A$2:$A$501,"&gt;="&amp;(TODAY()-30))=0,"",ROUND(N(K42)/(-SUMIFS(Movements!$E$2:$E$501,Movements!$B$2:$B$501,A42,Movements!$C$2:$C$501,"Sale",Movements!$A$2:$A$501,"&gt;="&amp;(TODAY()-30))/30),0)))</f>
        <v/>
      </c>
      <c r="X42" s="3">
        <f>IF(A42="","",IF(COUNT(S42:W42)&lt;2,"",MAX(S42:W42)-MIN(S42:W42)))</f>
        <v/>
      </c>
    </row>
    <row r="43">
      <c r="G43" s="10" t="n"/>
      <c r="H43" s="10" t="n"/>
      <c r="J43" s="3">
        <f>IF(A43="","",SUMIFS(Movements!$E$2:$E$501,Movements!$B$2:$B$501,A43))</f>
        <v/>
      </c>
      <c r="K43" s="3">
        <f>IF(A43="","",N(I43)+N(J43))</f>
        <v/>
      </c>
      <c r="M43" s="3">
        <f>IF(A43="","",N(K43)-N(L43))</f>
        <v/>
      </c>
      <c r="P43" s="3">
        <f>IF(A43="","",IF(N(M43)&lt;=0,"Out",IF(N(M43)&lt;=N(N43),"Reorder","OK")))</f>
        <v/>
      </c>
      <c r="Q43" s="4">
        <f>IF(A43="","",N(K43)*N(G43))</f>
        <v/>
      </c>
      <c r="R43" s="3">
        <f>IF(A43="","",IF(SUMIFS(Movements!$E$2:$E$501,Movements!$B$2:$B$501,A43,Movements!$C$2:$C$501,"Sale",Movements!$A$2:$A$501,"&gt;="&amp;(TODAY()-30))=0,"",ROUND(N(K43)/(-SUMIFS(Movements!$E$2:$E$501,Movements!$B$2:$B$501,A43,Movements!$C$2:$C$501,"Sale",Movements!$A$2:$A$501,"&gt;="&amp;(TODAY()-30))/30),0)))</f>
        <v/>
      </c>
      <c r="X43" s="3">
        <f>IF(A43="","",IF(COUNT(S43:W43)&lt;2,"",MAX(S43:W43)-MIN(S43:W43)))</f>
        <v/>
      </c>
    </row>
    <row r="44">
      <c r="G44" s="10" t="n"/>
      <c r="H44" s="10" t="n"/>
      <c r="J44" s="3">
        <f>IF(A44="","",SUMIFS(Movements!$E$2:$E$501,Movements!$B$2:$B$501,A44))</f>
        <v/>
      </c>
      <c r="K44" s="3">
        <f>IF(A44="","",N(I44)+N(J44))</f>
        <v/>
      </c>
      <c r="M44" s="3">
        <f>IF(A44="","",N(K44)-N(L44))</f>
        <v/>
      </c>
      <c r="P44" s="3">
        <f>IF(A44="","",IF(N(M44)&lt;=0,"Out",IF(N(M44)&lt;=N(N44),"Reorder","OK")))</f>
        <v/>
      </c>
      <c r="Q44" s="4">
        <f>IF(A44="","",N(K44)*N(G44))</f>
        <v/>
      </c>
      <c r="R44" s="3">
        <f>IF(A44="","",IF(SUMIFS(Movements!$E$2:$E$501,Movements!$B$2:$B$501,A44,Movements!$C$2:$C$501,"Sale",Movements!$A$2:$A$501,"&gt;="&amp;(TODAY()-30))=0,"",ROUND(N(K44)/(-SUMIFS(Movements!$E$2:$E$501,Movements!$B$2:$B$501,A44,Movements!$C$2:$C$501,"Sale",Movements!$A$2:$A$501,"&gt;="&amp;(TODAY()-30))/30),0)))</f>
        <v/>
      </c>
      <c r="X44" s="3">
        <f>IF(A44="","",IF(COUNT(S44:W44)&lt;2,"",MAX(S44:W44)-MIN(S44:W44)))</f>
        <v/>
      </c>
    </row>
    <row r="45">
      <c r="G45" s="10" t="n"/>
      <c r="H45" s="10" t="n"/>
      <c r="J45" s="3">
        <f>IF(A45="","",SUMIFS(Movements!$E$2:$E$501,Movements!$B$2:$B$501,A45))</f>
        <v/>
      </c>
      <c r="K45" s="3">
        <f>IF(A45="","",N(I45)+N(J45))</f>
        <v/>
      </c>
      <c r="M45" s="3">
        <f>IF(A45="","",N(K45)-N(L45))</f>
        <v/>
      </c>
      <c r="P45" s="3">
        <f>IF(A45="","",IF(N(M45)&lt;=0,"Out",IF(N(M45)&lt;=N(N45),"Reorder","OK")))</f>
        <v/>
      </c>
      <c r="Q45" s="4">
        <f>IF(A45="","",N(K45)*N(G45))</f>
        <v/>
      </c>
      <c r="R45" s="3">
        <f>IF(A45="","",IF(SUMIFS(Movements!$E$2:$E$501,Movements!$B$2:$B$501,A45,Movements!$C$2:$C$501,"Sale",Movements!$A$2:$A$501,"&gt;="&amp;(TODAY()-30))=0,"",ROUND(N(K45)/(-SUMIFS(Movements!$E$2:$E$501,Movements!$B$2:$B$501,A45,Movements!$C$2:$C$501,"Sale",Movements!$A$2:$A$501,"&gt;="&amp;(TODAY()-30))/30),0)))</f>
        <v/>
      </c>
      <c r="X45" s="3">
        <f>IF(A45="","",IF(COUNT(S45:W45)&lt;2,"",MAX(S45:W45)-MIN(S45:W45)))</f>
        <v/>
      </c>
    </row>
    <row r="46">
      <c r="G46" s="10" t="n"/>
      <c r="H46" s="10" t="n"/>
      <c r="J46" s="3">
        <f>IF(A46="","",SUMIFS(Movements!$E$2:$E$501,Movements!$B$2:$B$501,A46))</f>
        <v/>
      </c>
      <c r="K46" s="3">
        <f>IF(A46="","",N(I46)+N(J46))</f>
        <v/>
      </c>
      <c r="M46" s="3">
        <f>IF(A46="","",N(K46)-N(L46))</f>
        <v/>
      </c>
      <c r="P46" s="3">
        <f>IF(A46="","",IF(N(M46)&lt;=0,"Out",IF(N(M46)&lt;=N(N46),"Reorder","OK")))</f>
        <v/>
      </c>
      <c r="Q46" s="4">
        <f>IF(A46="","",N(K46)*N(G46))</f>
        <v/>
      </c>
      <c r="R46" s="3">
        <f>IF(A46="","",IF(SUMIFS(Movements!$E$2:$E$501,Movements!$B$2:$B$501,A46,Movements!$C$2:$C$501,"Sale",Movements!$A$2:$A$501,"&gt;="&amp;(TODAY()-30))=0,"",ROUND(N(K46)/(-SUMIFS(Movements!$E$2:$E$501,Movements!$B$2:$B$501,A46,Movements!$C$2:$C$501,"Sale",Movements!$A$2:$A$501,"&gt;="&amp;(TODAY()-30))/30),0)))</f>
        <v/>
      </c>
      <c r="X46" s="3">
        <f>IF(A46="","",IF(COUNT(S46:W46)&lt;2,"",MAX(S46:W46)-MIN(S46:W46)))</f>
        <v/>
      </c>
    </row>
    <row r="47">
      <c r="G47" s="10" t="n"/>
      <c r="H47" s="10" t="n"/>
      <c r="J47" s="3">
        <f>IF(A47="","",SUMIFS(Movements!$E$2:$E$501,Movements!$B$2:$B$501,A47))</f>
        <v/>
      </c>
      <c r="K47" s="3">
        <f>IF(A47="","",N(I47)+N(J47))</f>
        <v/>
      </c>
      <c r="M47" s="3">
        <f>IF(A47="","",N(K47)-N(L47))</f>
        <v/>
      </c>
      <c r="P47" s="3">
        <f>IF(A47="","",IF(N(M47)&lt;=0,"Out",IF(N(M47)&lt;=N(N47),"Reorder","OK")))</f>
        <v/>
      </c>
      <c r="Q47" s="4">
        <f>IF(A47="","",N(K47)*N(G47))</f>
        <v/>
      </c>
      <c r="R47" s="3">
        <f>IF(A47="","",IF(SUMIFS(Movements!$E$2:$E$501,Movements!$B$2:$B$501,A47,Movements!$C$2:$C$501,"Sale",Movements!$A$2:$A$501,"&gt;="&amp;(TODAY()-30))=0,"",ROUND(N(K47)/(-SUMIFS(Movements!$E$2:$E$501,Movements!$B$2:$B$501,A47,Movements!$C$2:$C$501,"Sale",Movements!$A$2:$A$501,"&gt;="&amp;(TODAY()-30))/30),0)))</f>
        <v/>
      </c>
      <c r="X47" s="3">
        <f>IF(A47="","",IF(COUNT(S47:W47)&lt;2,"",MAX(S47:W47)-MIN(S47:W47)))</f>
        <v/>
      </c>
    </row>
    <row r="48">
      <c r="G48" s="10" t="n"/>
      <c r="H48" s="10" t="n"/>
      <c r="J48" s="3">
        <f>IF(A48="","",SUMIFS(Movements!$E$2:$E$501,Movements!$B$2:$B$501,A48))</f>
        <v/>
      </c>
      <c r="K48" s="3">
        <f>IF(A48="","",N(I48)+N(J48))</f>
        <v/>
      </c>
      <c r="M48" s="3">
        <f>IF(A48="","",N(K48)-N(L48))</f>
        <v/>
      </c>
      <c r="P48" s="3">
        <f>IF(A48="","",IF(N(M48)&lt;=0,"Out",IF(N(M48)&lt;=N(N48),"Reorder","OK")))</f>
        <v/>
      </c>
      <c r="Q48" s="4">
        <f>IF(A48="","",N(K48)*N(G48))</f>
        <v/>
      </c>
      <c r="R48" s="3">
        <f>IF(A48="","",IF(SUMIFS(Movements!$E$2:$E$501,Movements!$B$2:$B$501,A48,Movements!$C$2:$C$501,"Sale",Movements!$A$2:$A$501,"&gt;="&amp;(TODAY()-30))=0,"",ROUND(N(K48)/(-SUMIFS(Movements!$E$2:$E$501,Movements!$B$2:$B$501,A48,Movements!$C$2:$C$501,"Sale",Movements!$A$2:$A$501,"&gt;="&amp;(TODAY()-30))/30),0)))</f>
        <v/>
      </c>
      <c r="X48" s="3">
        <f>IF(A48="","",IF(COUNT(S48:W48)&lt;2,"",MAX(S48:W48)-MIN(S48:W48)))</f>
        <v/>
      </c>
    </row>
    <row r="49">
      <c r="G49" s="10" t="n"/>
      <c r="H49" s="10" t="n"/>
      <c r="J49" s="3">
        <f>IF(A49="","",SUMIFS(Movements!$E$2:$E$501,Movements!$B$2:$B$501,A49))</f>
        <v/>
      </c>
      <c r="K49" s="3">
        <f>IF(A49="","",N(I49)+N(J49))</f>
        <v/>
      </c>
      <c r="M49" s="3">
        <f>IF(A49="","",N(K49)-N(L49))</f>
        <v/>
      </c>
      <c r="P49" s="3">
        <f>IF(A49="","",IF(N(M49)&lt;=0,"Out",IF(N(M49)&lt;=N(N49),"Reorder","OK")))</f>
        <v/>
      </c>
      <c r="Q49" s="4">
        <f>IF(A49="","",N(K49)*N(G49))</f>
        <v/>
      </c>
      <c r="R49" s="3">
        <f>IF(A49="","",IF(SUMIFS(Movements!$E$2:$E$501,Movements!$B$2:$B$501,A49,Movements!$C$2:$C$501,"Sale",Movements!$A$2:$A$501,"&gt;="&amp;(TODAY()-30))=0,"",ROUND(N(K49)/(-SUMIFS(Movements!$E$2:$E$501,Movements!$B$2:$B$501,A49,Movements!$C$2:$C$501,"Sale",Movements!$A$2:$A$501,"&gt;="&amp;(TODAY()-30))/30),0)))</f>
        <v/>
      </c>
      <c r="X49" s="3">
        <f>IF(A49="","",IF(COUNT(S49:W49)&lt;2,"",MAX(S49:W49)-MIN(S49:W49)))</f>
        <v/>
      </c>
    </row>
    <row r="50">
      <c r="G50" s="10" t="n"/>
      <c r="H50" s="10" t="n"/>
      <c r="J50" s="3">
        <f>IF(A50="","",SUMIFS(Movements!$E$2:$E$501,Movements!$B$2:$B$501,A50))</f>
        <v/>
      </c>
      <c r="K50" s="3">
        <f>IF(A50="","",N(I50)+N(J50))</f>
        <v/>
      </c>
      <c r="M50" s="3">
        <f>IF(A50="","",N(K50)-N(L50))</f>
        <v/>
      </c>
      <c r="P50" s="3">
        <f>IF(A50="","",IF(N(M50)&lt;=0,"Out",IF(N(M50)&lt;=N(N50),"Reorder","OK")))</f>
        <v/>
      </c>
      <c r="Q50" s="4">
        <f>IF(A50="","",N(K50)*N(G50))</f>
        <v/>
      </c>
      <c r="R50" s="3">
        <f>IF(A50="","",IF(SUMIFS(Movements!$E$2:$E$501,Movements!$B$2:$B$501,A50,Movements!$C$2:$C$501,"Sale",Movements!$A$2:$A$501,"&gt;="&amp;(TODAY()-30))=0,"",ROUND(N(K50)/(-SUMIFS(Movements!$E$2:$E$501,Movements!$B$2:$B$501,A50,Movements!$C$2:$C$501,"Sale",Movements!$A$2:$A$501,"&gt;="&amp;(TODAY()-30))/30),0)))</f>
        <v/>
      </c>
      <c r="X50" s="3">
        <f>IF(A50="","",IF(COUNT(S50:W50)&lt;2,"",MAX(S50:W50)-MIN(S50:W50)))</f>
        <v/>
      </c>
    </row>
    <row r="51">
      <c r="G51" s="10" t="n"/>
      <c r="H51" s="10" t="n"/>
      <c r="J51" s="3">
        <f>IF(A51="","",SUMIFS(Movements!$E$2:$E$501,Movements!$B$2:$B$501,A51))</f>
        <v/>
      </c>
      <c r="K51" s="3">
        <f>IF(A51="","",N(I51)+N(J51))</f>
        <v/>
      </c>
      <c r="M51" s="3">
        <f>IF(A51="","",N(K51)-N(L51))</f>
        <v/>
      </c>
      <c r="P51" s="3">
        <f>IF(A51="","",IF(N(M51)&lt;=0,"Out",IF(N(M51)&lt;=N(N51),"Reorder","OK")))</f>
        <v/>
      </c>
      <c r="Q51" s="4">
        <f>IF(A51="","",N(K51)*N(G51))</f>
        <v/>
      </c>
      <c r="R51" s="3">
        <f>IF(A51="","",IF(SUMIFS(Movements!$E$2:$E$501,Movements!$B$2:$B$501,A51,Movements!$C$2:$C$501,"Sale",Movements!$A$2:$A$501,"&gt;="&amp;(TODAY()-30))=0,"",ROUND(N(K51)/(-SUMIFS(Movements!$E$2:$E$501,Movements!$B$2:$B$501,A51,Movements!$C$2:$C$501,"Sale",Movements!$A$2:$A$501,"&gt;="&amp;(TODAY()-30))/30),0)))</f>
        <v/>
      </c>
      <c r="X51" s="3">
        <f>IF(A51="","",IF(COUNT(S51:W51)&lt;2,"",MAX(S51:W51)-MIN(S51:W51)))</f>
        <v/>
      </c>
    </row>
    <row r="52">
      <c r="G52" s="10" t="n"/>
      <c r="H52" s="10" t="n"/>
      <c r="J52" s="3">
        <f>IF(A52="","",SUMIFS(Movements!$E$2:$E$501,Movements!$B$2:$B$501,A52))</f>
        <v/>
      </c>
      <c r="K52" s="3">
        <f>IF(A52="","",N(I52)+N(J52))</f>
        <v/>
      </c>
      <c r="M52" s="3">
        <f>IF(A52="","",N(K52)-N(L52))</f>
        <v/>
      </c>
      <c r="P52" s="3">
        <f>IF(A52="","",IF(N(M52)&lt;=0,"Out",IF(N(M52)&lt;=N(N52),"Reorder","OK")))</f>
        <v/>
      </c>
      <c r="Q52" s="4">
        <f>IF(A52="","",N(K52)*N(G52))</f>
        <v/>
      </c>
      <c r="R52" s="3">
        <f>IF(A52="","",IF(SUMIFS(Movements!$E$2:$E$501,Movements!$B$2:$B$501,A52,Movements!$C$2:$C$501,"Sale",Movements!$A$2:$A$501,"&gt;="&amp;(TODAY()-30))=0,"",ROUND(N(K52)/(-SUMIFS(Movements!$E$2:$E$501,Movements!$B$2:$B$501,A52,Movements!$C$2:$C$501,"Sale",Movements!$A$2:$A$501,"&gt;="&amp;(TODAY()-30))/30),0)))</f>
        <v/>
      </c>
      <c r="X52" s="3">
        <f>IF(A52="","",IF(COUNT(S52:W52)&lt;2,"",MAX(S52:W52)-MIN(S52:W52)))</f>
        <v/>
      </c>
    </row>
    <row r="53">
      <c r="G53" s="10" t="n"/>
      <c r="H53" s="10" t="n"/>
      <c r="J53" s="3">
        <f>IF(A53="","",SUMIFS(Movements!$E$2:$E$501,Movements!$B$2:$B$501,A53))</f>
        <v/>
      </c>
      <c r="K53" s="3">
        <f>IF(A53="","",N(I53)+N(J53))</f>
        <v/>
      </c>
      <c r="M53" s="3">
        <f>IF(A53="","",N(K53)-N(L53))</f>
        <v/>
      </c>
      <c r="P53" s="3">
        <f>IF(A53="","",IF(N(M53)&lt;=0,"Out",IF(N(M53)&lt;=N(N53),"Reorder","OK")))</f>
        <v/>
      </c>
      <c r="Q53" s="4">
        <f>IF(A53="","",N(K53)*N(G53))</f>
        <v/>
      </c>
      <c r="R53" s="3">
        <f>IF(A53="","",IF(SUMIFS(Movements!$E$2:$E$501,Movements!$B$2:$B$501,A53,Movements!$C$2:$C$501,"Sale",Movements!$A$2:$A$501,"&gt;="&amp;(TODAY()-30))=0,"",ROUND(N(K53)/(-SUMIFS(Movements!$E$2:$E$501,Movements!$B$2:$B$501,A53,Movements!$C$2:$C$501,"Sale",Movements!$A$2:$A$501,"&gt;="&amp;(TODAY()-30))/30),0)))</f>
        <v/>
      </c>
      <c r="X53" s="3">
        <f>IF(A53="","",IF(COUNT(S53:W53)&lt;2,"",MAX(S53:W53)-MIN(S53:W53)))</f>
        <v/>
      </c>
    </row>
    <row r="54">
      <c r="G54" s="10" t="n"/>
      <c r="H54" s="10" t="n"/>
      <c r="J54" s="3">
        <f>IF(A54="","",SUMIFS(Movements!$E$2:$E$501,Movements!$B$2:$B$501,A54))</f>
        <v/>
      </c>
      <c r="K54" s="3">
        <f>IF(A54="","",N(I54)+N(J54))</f>
        <v/>
      </c>
      <c r="M54" s="3">
        <f>IF(A54="","",N(K54)-N(L54))</f>
        <v/>
      </c>
      <c r="P54" s="3">
        <f>IF(A54="","",IF(N(M54)&lt;=0,"Out",IF(N(M54)&lt;=N(N54),"Reorder","OK")))</f>
        <v/>
      </c>
      <c r="Q54" s="4">
        <f>IF(A54="","",N(K54)*N(G54))</f>
        <v/>
      </c>
      <c r="R54" s="3">
        <f>IF(A54="","",IF(SUMIFS(Movements!$E$2:$E$501,Movements!$B$2:$B$501,A54,Movements!$C$2:$C$501,"Sale",Movements!$A$2:$A$501,"&gt;="&amp;(TODAY()-30))=0,"",ROUND(N(K54)/(-SUMIFS(Movements!$E$2:$E$501,Movements!$B$2:$B$501,A54,Movements!$C$2:$C$501,"Sale",Movements!$A$2:$A$501,"&gt;="&amp;(TODAY()-30))/30),0)))</f>
        <v/>
      </c>
      <c r="X54" s="3">
        <f>IF(A54="","",IF(COUNT(S54:W54)&lt;2,"",MAX(S54:W54)-MIN(S54:W54)))</f>
        <v/>
      </c>
    </row>
    <row r="55">
      <c r="G55" s="10" t="n"/>
      <c r="H55" s="10" t="n"/>
      <c r="J55" s="3">
        <f>IF(A55="","",SUMIFS(Movements!$E$2:$E$501,Movements!$B$2:$B$501,A55))</f>
        <v/>
      </c>
      <c r="K55" s="3">
        <f>IF(A55="","",N(I55)+N(J55))</f>
        <v/>
      </c>
      <c r="M55" s="3">
        <f>IF(A55="","",N(K55)-N(L55))</f>
        <v/>
      </c>
      <c r="P55" s="3">
        <f>IF(A55="","",IF(N(M55)&lt;=0,"Out",IF(N(M55)&lt;=N(N55),"Reorder","OK")))</f>
        <v/>
      </c>
      <c r="Q55" s="4">
        <f>IF(A55="","",N(K55)*N(G55))</f>
        <v/>
      </c>
      <c r="R55" s="3">
        <f>IF(A55="","",IF(SUMIFS(Movements!$E$2:$E$501,Movements!$B$2:$B$501,A55,Movements!$C$2:$C$501,"Sale",Movements!$A$2:$A$501,"&gt;="&amp;(TODAY()-30))=0,"",ROUND(N(K55)/(-SUMIFS(Movements!$E$2:$E$501,Movements!$B$2:$B$501,A55,Movements!$C$2:$C$501,"Sale",Movements!$A$2:$A$501,"&gt;="&amp;(TODAY()-30))/30),0)))</f>
        <v/>
      </c>
      <c r="X55" s="3">
        <f>IF(A55="","",IF(COUNT(S55:W55)&lt;2,"",MAX(S55:W55)-MIN(S55:W55)))</f>
        <v/>
      </c>
    </row>
    <row r="56">
      <c r="G56" s="10" t="n"/>
      <c r="H56" s="10" t="n"/>
      <c r="J56" s="3">
        <f>IF(A56="","",SUMIFS(Movements!$E$2:$E$501,Movements!$B$2:$B$501,A56))</f>
        <v/>
      </c>
      <c r="K56" s="3">
        <f>IF(A56="","",N(I56)+N(J56))</f>
        <v/>
      </c>
      <c r="M56" s="3">
        <f>IF(A56="","",N(K56)-N(L56))</f>
        <v/>
      </c>
      <c r="P56" s="3">
        <f>IF(A56="","",IF(N(M56)&lt;=0,"Out",IF(N(M56)&lt;=N(N56),"Reorder","OK")))</f>
        <v/>
      </c>
      <c r="Q56" s="4">
        <f>IF(A56="","",N(K56)*N(G56))</f>
        <v/>
      </c>
      <c r="R56" s="3">
        <f>IF(A56="","",IF(SUMIFS(Movements!$E$2:$E$501,Movements!$B$2:$B$501,A56,Movements!$C$2:$C$501,"Sale",Movements!$A$2:$A$501,"&gt;="&amp;(TODAY()-30))=0,"",ROUND(N(K56)/(-SUMIFS(Movements!$E$2:$E$501,Movements!$B$2:$B$501,A56,Movements!$C$2:$C$501,"Sale",Movements!$A$2:$A$501,"&gt;="&amp;(TODAY()-30))/30),0)))</f>
        <v/>
      </c>
      <c r="X56" s="3">
        <f>IF(A56="","",IF(COUNT(S56:W56)&lt;2,"",MAX(S56:W56)-MIN(S56:W56)))</f>
        <v/>
      </c>
    </row>
    <row r="57">
      <c r="G57" s="10" t="n"/>
      <c r="H57" s="10" t="n"/>
      <c r="J57" s="3">
        <f>IF(A57="","",SUMIFS(Movements!$E$2:$E$501,Movements!$B$2:$B$501,A57))</f>
        <v/>
      </c>
      <c r="K57" s="3">
        <f>IF(A57="","",N(I57)+N(J57))</f>
        <v/>
      </c>
      <c r="M57" s="3">
        <f>IF(A57="","",N(K57)-N(L57))</f>
        <v/>
      </c>
      <c r="P57" s="3">
        <f>IF(A57="","",IF(N(M57)&lt;=0,"Out",IF(N(M57)&lt;=N(N57),"Reorder","OK")))</f>
        <v/>
      </c>
      <c r="Q57" s="4">
        <f>IF(A57="","",N(K57)*N(G57))</f>
        <v/>
      </c>
      <c r="R57" s="3">
        <f>IF(A57="","",IF(SUMIFS(Movements!$E$2:$E$501,Movements!$B$2:$B$501,A57,Movements!$C$2:$C$501,"Sale",Movements!$A$2:$A$501,"&gt;="&amp;(TODAY()-30))=0,"",ROUND(N(K57)/(-SUMIFS(Movements!$E$2:$E$501,Movements!$B$2:$B$501,A57,Movements!$C$2:$C$501,"Sale",Movements!$A$2:$A$501,"&gt;="&amp;(TODAY()-30))/30),0)))</f>
        <v/>
      </c>
      <c r="X57" s="3">
        <f>IF(A57="","",IF(COUNT(S57:W57)&lt;2,"",MAX(S57:W57)-MIN(S57:W57)))</f>
        <v/>
      </c>
    </row>
    <row r="58">
      <c r="G58" s="10" t="n"/>
      <c r="H58" s="10" t="n"/>
      <c r="J58" s="3">
        <f>IF(A58="","",SUMIFS(Movements!$E$2:$E$501,Movements!$B$2:$B$501,A58))</f>
        <v/>
      </c>
      <c r="K58" s="3">
        <f>IF(A58="","",N(I58)+N(J58))</f>
        <v/>
      </c>
      <c r="M58" s="3">
        <f>IF(A58="","",N(K58)-N(L58))</f>
        <v/>
      </c>
      <c r="P58" s="3">
        <f>IF(A58="","",IF(N(M58)&lt;=0,"Out",IF(N(M58)&lt;=N(N58),"Reorder","OK")))</f>
        <v/>
      </c>
      <c r="Q58" s="4">
        <f>IF(A58="","",N(K58)*N(G58))</f>
        <v/>
      </c>
      <c r="R58" s="3">
        <f>IF(A58="","",IF(SUMIFS(Movements!$E$2:$E$501,Movements!$B$2:$B$501,A58,Movements!$C$2:$C$501,"Sale",Movements!$A$2:$A$501,"&gt;="&amp;(TODAY()-30))=0,"",ROUND(N(K58)/(-SUMIFS(Movements!$E$2:$E$501,Movements!$B$2:$B$501,A58,Movements!$C$2:$C$501,"Sale",Movements!$A$2:$A$501,"&gt;="&amp;(TODAY()-30))/30),0)))</f>
        <v/>
      </c>
      <c r="X58" s="3">
        <f>IF(A58="","",IF(COUNT(S58:W58)&lt;2,"",MAX(S58:W58)-MIN(S58:W58)))</f>
        <v/>
      </c>
    </row>
    <row r="59">
      <c r="G59" s="10" t="n"/>
      <c r="H59" s="10" t="n"/>
      <c r="J59" s="3">
        <f>IF(A59="","",SUMIFS(Movements!$E$2:$E$501,Movements!$B$2:$B$501,A59))</f>
        <v/>
      </c>
      <c r="K59" s="3">
        <f>IF(A59="","",N(I59)+N(J59))</f>
        <v/>
      </c>
      <c r="M59" s="3">
        <f>IF(A59="","",N(K59)-N(L59))</f>
        <v/>
      </c>
      <c r="P59" s="3">
        <f>IF(A59="","",IF(N(M59)&lt;=0,"Out",IF(N(M59)&lt;=N(N59),"Reorder","OK")))</f>
        <v/>
      </c>
      <c r="Q59" s="4">
        <f>IF(A59="","",N(K59)*N(G59))</f>
        <v/>
      </c>
      <c r="R59" s="3">
        <f>IF(A59="","",IF(SUMIFS(Movements!$E$2:$E$501,Movements!$B$2:$B$501,A59,Movements!$C$2:$C$501,"Sale",Movements!$A$2:$A$501,"&gt;="&amp;(TODAY()-30))=0,"",ROUND(N(K59)/(-SUMIFS(Movements!$E$2:$E$501,Movements!$B$2:$B$501,A59,Movements!$C$2:$C$501,"Sale",Movements!$A$2:$A$501,"&gt;="&amp;(TODAY()-30))/30),0)))</f>
        <v/>
      </c>
      <c r="X59" s="3">
        <f>IF(A59="","",IF(COUNT(S59:W59)&lt;2,"",MAX(S59:W59)-MIN(S59:W59)))</f>
        <v/>
      </c>
    </row>
    <row r="60">
      <c r="G60" s="10" t="n"/>
      <c r="H60" s="10" t="n"/>
      <c r="J60" s="3">
        <f>IF(A60="","",SUMIFS(Movements!$E$2:$E$501,Movements!$B$2:$B$501,A60))</f>
        <v/>
      </c>
      <c r="K60" s="3">
        <f>IF(A60="","",N(I60)+N(J60))</f>
        <v/>
      </c>
      <c r="M60" s="3">
        <f>IF(A60="","",N(K60)-N(L60))</f>
        <v/>
      </c>
      <c r="P60" s="3">
        <f>IF(A60="","",IF(N(M60)&lt;=0,"Out",IF(N(M60)&lt;=N(N60),"Reorder","OK")))</f>
        <v/>
      </c>
      <c r="Q60" s="4">
        <f>IF(A60="","",N(K60)*N(G60))</f>
        <v/>
      </c>
      <c r="R60" s="3">
        <f>IF(A60="","",IF(SUMIFS(Movements!$E$2:$E$501,Movements!$B$2:$B$501,A60,Movements!$C$2:$C$501,"Sale",Movements!$A$2:$A$501,"&gt;="&amp;(TODAY()-30))=0,"",ROUND(N(K60)/(-SUMIFS(Movements!$E$2:$E$501,Movements!$B$2:$B$501,A60,Movements!$C$2:$C$501,"Sale",Movements!$A$2:$A$501,"&gt;="&amp;(TODAY()-30))/30),0)))</f>
        <v/>
      </c>
      <c r="X60" s="3">
        <f>IF(A60="","",IF(COUNT(S60:W60)&lt;2,"",MAX(S60:W60)-MIN(S60:W60)))</f>
        <v/>
      </c>
    </row>
    <row r="61">
      <c r="G61" s="10" t="n"/>
      <c r="H61" s="10" t="n"/>
      <c r="J61" s="3">
        <f>IF(A61="","",SUMIFS(Movements!$E$2:$E$501,Movements!$B$2:$B$501,A61))</f>
        <v/>
      </c>
      <c r="K61" s="3">
        <f>IF(A61="","",N(I61)+N(J61))</f>
        <v/>
      </c>
      <c r="M61" s="3">
        <f>IF(A61="","",N(K61)-N(L61))</f>
        <v/>
      </c>
      <c r="P61" s="3">
        <f>IF(A61="","",IF(N(M61)&lt;=0,"Out",IF(N(M61)&lt;=N(N61),"Reorder","OK")))</f>
        <v/>
      </c>
      <c r="Q61" s="4">
        <f>IF(A61="","",N(K61)*N(G61))</f>
        <v/>
      </c>
      <c r="R61" s="3">
        <f>IF(A61="","",IF(SUMIFS(Movements!$E$2:$E$501,Movements!$B$2:$B$501,A61,Movements!$C$2:$C$501,"Sale",Movements!$A$2:$A$501,"&gt;="&amp;(TODAY()-30))=0,"",ROUND(N(K61)/(-SUMIFS(Movements!$E$2:$E$501,Movements!$B$2:$B$501,A61,Movements!$C$2:$C$501,"Sale",Movements!$A$2:$A$501,"&gt;="&amp;(TODAY()-30))/30),0)))</f>
        <v/>
      </c>
      <c r="X61" s="3">
        <f>IF(A61="","",IF(COUNT(S61:W61)&lt;2,"",MAX(S61:W61)-MIN(S61:W61)))</f>
        <v/>
      </c>
    </row>
    <row r="62">
      <c r="G62" s="10" t="n"/>
      <c r="H62" s="10" t="n"/>
      <c r="J62" s="3">
        <f>IF(A62="","",SUMIFS(Movements!$E$2:$E$501,Movements!$B$2:$B$501,A62))</f>
        <v/>
      </c>
      <c r="K62" s="3">
        <f>IF(A62="","",N(I62)+N(J62))</f>
        <v/>
      </c>
      <c r="M62" s="3">
        <f>IF(A62="","",N(K62)-N(L62))</f>
        <v/>
      </c>
      <c r="P62" s="3">
        <f>IF(A62="","",IF(N(M62)&lt;=0,"Out",IF(N(M62)&lt;=N(N62),"Reorder","OK")))</f>
        <v/>
      </c>
      <c r="Q62" s="4">
        <f>IF(A62="","",N(K62)*N(G62))</f>
        <v/>
      </c>
      <c r="R62" s="3">
        <f>IF(A62="","",IF(SUMIFS(Movements!$E$2:$E$501,Movements!$B$2:$B$501,A62,Movements!$C$2:$C$501,"Sale",Movements!$A$2:$A$501,"&gt;="&amp;(TODAY()-30))=0,"",ROUND(N(K62)/(-SUMIFS(Movements!$E$2:$E$501,Movements!$B$2:$B$501,A62,Movements!$C$2:$C$501,"Sale",Movements!$A$2:$A$501,"&gt;="&amp;(TODAY()-30))/30),0)))</f>
        <v/>
      </c>
      <c r="X62" s="3">
        <f>IF(A62="","",IF(COUNT(S62:W62)&lt;2,"",MAX(S62:W62)-MIN(S62:W62)))</f>
        <v/>
      </c>
    </row>
    <row r="63">
      <c r="G63" s="10" t="n"/>
      <c r="H63" s="10" t="n"/>
      <c r="J63" s="3">
        <f>IF(A63="","",SUMIFS(Movements!$E$2:$E$501,Movements!$B$2:$B$501,A63))</f>
        <v/>
      </c>
      <c r="K63" s="3">
        <f>IF(A63="","",N(I63)+N(J63))</f>
        <v/>
      </c>
      <c r="M63" s="3">
        <f>IF(A63="","",N(K63)-N(L63))</f>
        <v/>
      </c>
      <c r="P63" s="3">
        <f>IF(A63="","",IF(N(M63)&lt;=0,"Out",IF(N(M63)&lt;=N(N63),"Reorder","OK")))</f>
        <v/>
      </c>
      <c r="Q63" s="4">
        <f>IF(A63="","",N(K63)*N(G63))</f>
        <v/>
      </c>
      <c r="R63" s="3">
        <f>IF(A63="","",IF(SUMIFS(Movements!$E$2:$E$501,Movements!$B$2:$B$501,A63,Movements!$C$2:$C$501,"Sale",Movements!$A$2:$A$501,"&gt;="&amp;(TODAY()-30))=0,"",ROUND(N(K63)/(-SUMIFS(Movements!$E$2:$E$501,Movements!$B$2:$B$501,A63,Movements!$C$2:$C$501,"Sale",Movements!$A$2:$A$501,"&gt;="&amp;(TODAY()-30))/30),0)))</f>
        <v/>
      </c>
      <c r="X63" s="3">
        <f>IF(A63="","",IF(COUNT(S63:W63)&lt;2,"",MAX(S63:W63)-MIN(S63:W63)))</f>
        <v/>
      </c>
    </row>
    <row r="64">
      <c r="G64" s="10" t="n"/>
      <c r="H64" s="10" t="n"/>
      <c r="J64" s="3">
        <f>IF(A64="","",SUMIFS(Movements!$E$2:$E$501,Movements!$B$2:$B$501,A64))</f>
        <v/>
      </c>
      <c r="K64" s="3">
        <f>IF(A64="","",N(I64)+N(J64))</f>
        <v/>
      </c>
      <c r="M64" s="3">
        <f>IF(A64="","",N(K64)-N(L64))</f>
        <v/>
      </c>
      <c r="P64" s="3">
        <f>IF(A64="","",IF(N(M64)&lt;=0,"Out",IF(N(M64)&lt;=N(N64),"Reorder","OK")))</f>
        <v/>
      </c>
      <c r="Q64" s="4">
        <f>IF(A64="","",N(K64)*N(G64))</f>
        <v/>
      </c>
      <c r="R64" s="3">
        <f>IF(A64="","",IF(SUMIFS(Movements!$E$2:$E$501,Movements!$B$2:$B$501,A64,Movements!$C$2:$C$501,"Sale",Movements!$A$2:$A$501,"&gt;="&amp;(TODAY()-30))=0,"",ROUND(N(K64)/(-SUMIFS(Movements!$E$2:$E$501,Movements!$B$2:$B$501,A64,Movements!$C$2:$C$501,"Sale",Movements!$A$2:$A$501,"&gt;="&amp;(TODAY()-30))/30),0)))</f>
        <v/>
      </c>
      <c r="X64" s="3">
        <f>IF(A64="","",IF(COUNT(S64:W64)&lt;2,"",MAX(S64:W64)-MIN(S64:W64)))</f>
        <v/>
      </c>
    </row>
    <row r="65">
      <c r="G65" s="10" t="n"/>
      <c r="H65" s="10" t="n"/>
      <c r="J65" s="3">
        <f>IF(A65="","",SUMIFS(Movements!$E$2:$E$501,Movements!$B$2:$B$501,A65))</f>
        <v/>
      </c>
      <c r="K65" s="3">
        <f>IF(A65="","",N(I65)+N(J65))</f>
        <v/>
      </c>
      <c r="M65" s="3">
        <f>IF(A65="","",N(K65)-N(L65))</f>
        <v/>
      </c>
      <c r="P65" s="3">
        <f>IF(A65="","",IF(N(M65)&lt;=0,"Out",IF(N(M65)&lt;=N(N65),"Reorder","OK")))</f>
        <v/>
      </c>
      <c r="Q65" s="4">
        <f>IF(A65="","",N(K65)*N(G65))</f>
        <v/>
      </c>
      <c r="R65" s="3">
        <f>IF(A65="","",IF(SUMIFS(Movements!$E$2:$E$501,Movements!$B$2:$B$501,A65,Movements!$C$2:$C$501,"Sale",Movements!$A$2:$A$501,"&gt;="&amp;(TODAY()-30))=0,"",ROUND(N(K65)/(-SUMIFS(Movements!$E$2:$E$501,Movements!$B$2:$B$501,A65,Movements!$C$2:$C$501,"Sale",Movements!$A$2:$A$501,"&gt;="&amp;(TODAY()-30))/30),0)))</f>
        <v/>
      </c>
      <c r="X65" s="3">
        <f>IF(A65="","",IF(COUNT(S65:W65)&lt;2,"",MAX(S65:W65)-MIN(S65:W65)))</f>
        <v/>
      </c>
    </row>
    <row r="66">
      <c r="G66" s="10" t="n"/>
      <c r="H66" s="10" t="n"/>
      <c r="J66" s="3">
        <f>IF(A66="","",SUMIFS(Movements!$E$2:$E$501,Movements!$B$2:$B$501,A66))</f>
        <v/>
      </c>
      <c r="K66" s="3">
        <f>IF(A66="","",N(I66)+N(J66))</f>
        <v/>
      </c>
      <c r="M66" s="3">
        <f>IF(A66="","",N(K66)-N(L66))</f>
        <v/>
      </c>
      <c r="P66" s="3">
        <f>IF(A66="","",IF(N(M66)&lt;=0,"Out",IF(N(M66)&lt;=N(N66),"Reorder","OK")))</f>
        <v/>
      </c>
      <c r="Q66" s="4">
        <f>IF(A66="","",N(K66)*N(G66))</f>
        <v/>
      </c>
      <c r="R66" s="3">
        <f>IF(A66="","",IF(SUMIFS(Movements!$E$2:$E$501,Movements!$B$2:$B$501,A66,Movements!$C$2:$C$501,"Sale",Movements!$A$2:$A$501,"&gt;="&amp;(TODAY()-30))=0,"",ROUND(N(K66)/(-SUMIFS(Movements!$E$2:$E$501,Movements!$B$2:$B$501,A66,Movements!$C$2:$C$501,"Sale",Movements!$A$2:$A$501,"&gt;="&amp;(TODAY()-30))/30),0)))</f>
        <v/>
      </c>
      <c r="X66" s="3">
        <f>IF(A66="","",IF(COUNT(S66:W66)&lt;2,"",MAX(S66:W66)-MIN(S66:W66)))</f>
        <v/>
      </c>
    </row>
    <row r="67">
      <c r="G67" s="10" t="n"/>
      <c r="H67" s="10" t="n"/>
      <c r="J67" s="3">
        <f>IF(A67="","",SUMIFS(Movements!$E$2:$E$501,Movements!$B$2:$B$501,A67))</f>
        <v/>
      </c>
      <c r="K67" s="3">
        <f>IF(A67="","",N(I67)+N(J67))</f>
        <v/>
      </c>
      <c r="M67" s="3">
        <f>IF(A67="","",N(K67)-N(L67))</f>
        <v/>
      </c>
      <c r="P67" s="3">
        <f>IF(A67="","",IF(N(M67)&lt;=0,"Out",IF(N(M67)&lt;=N(N67),"Reorder","OK")))</f>
        <v/>
      </c>
      <c r="Q67" s="4">
        <f>IF(A67="","",N(K67)*N(G67))</f>
        <v/>
      </c>
      <c r="R67" s="3">
        <f>IF(A67="","",IF(SUMIFS(Movements!$E$2:$E$501,Movements!$B$2:$B$501,A67,Movements!$C$2:$C$501,"Sale",Movements!$A$2:$A$501,"&gt;="&amp;(TODAY()-30))=0,"",ROUND(N(K67)/(-SUMIFS(Movements!$E$2:$E$501,Movements!$B$2:$B$501,A67,Movements!$C$2:$C$501,"Sale",Movements!$A$2:$A$501,"&gt;="&amp;(TODAY()-30))/30),0)))</f>
        <v/>
      </c>
      <c r="X67" s="3">
        <f>IF(A67="","",IF(COUNT(S67:W67)&lt;2,"",MAX(S67:W67)-MIN(S67:W67)))</f>
        <v/>
      </c>
    </row>
    <row r="68">
      <c r="G68" s="10" t="n"/>
      <c r="H68" s="10" t="n"/>
      <c r="J68" s="3">
        <f>IF(A68="","",SUMIFS(Movements!$E$2:$E$501,Movements!$B$2:$B$501,A68))</f>
        <v/>
      </c>
      <c r="K68" s="3">
        <f>IF(A68="","",N(I68)+N(J68))</f>
        <v/>
      </c>
      <c r="M68" s="3">
        <f>IF(A68="","",N(K68)-N(L68))</f>
        <v/>
      </c>
      <c r="P68" s="3">
        <f>IF(A68="","",IF(N(M68)&lt;=0,"Out",IF(N(M68)&lt;=N(N68),"Reorder","OK")))</f>
        <v/>
      </c>
      <c r="Q68" s="4">
        <f>IF(A68="","",N(K68)*N(G68))</f>
        <v/>
      </c>
      <c r="R68" s="3">
        <f>IF(A68="","",IF(SUMIFS(Movements!$E$2:$E$501,Movements!$B$2:$B$501,A68,Movements!$C$2:$C$501,"Sale",Movements!$A$2:$A$501,"&gt;="&amp;(TODAY()-30))=0,"",ROUND(N(K68)/(-SUMIFS(Movements!$E$2:$E$501,Movements!$B$2:$B$501,A68,Movements!$C$2:$C$501,"Sale",Movements!$A$2:$A$501,"&gt;="&amp;(TODAY()-30))/30),0)))</f>
        <v/>
      </c>
      <c r="X68" s="3">
        <f>IF(A68="","",IF(COUNT(S68:W68)&lt;2,"",MAX(S68:W68)-MIN(S68:W68)))</f>
        <v/>
      </c>
    </row>
    <row r="69">
      <c r="G69" s="10" t="n"/>
      <c r="H69" s="10" t="n"/>
      <c r="J69" s="3">
        <f>IF(A69="","",SUMIFS(Movements!$E$2:$E$501,Movements!$B$2:$B$501,A69))</f>
        <v/>
      </c>
      <c r="K69" s="3">
        <f>IF(A69="","",N(I69)+N(J69))</f>
        <v/>
      </c>
      <c r="M69" s="3">
        <f>IF(A69="","",N(K69)-N(L69))</f>
        <v/>
      </c>
      <c r="P69" s="3">
        <f>IF(A69="","",IF(N(M69)&lt;=0,"Out",IF(N(M69)&lt;=N(N69),"Reorder","OK")))</f>
        <v/>
      </c>
      <c r="Q69" s="4">
        <f>IF(A69="","",N(K69)*N(G69))</f>
        <v/>
      </c>
      <c r="R69" s="3">
        <f>IF(A69="","",IF(SUMIFS(Movements!$E$2:$E$501,Movements!$B$2:$B$501,A69,Movements!$C$2:$C$501,"Sale",Movements!$A$2:$A$501,"&gt;="&amp;(TODAY()-30))=0,"",ROUND(N(K69)/(-SUMIFS(Movements!$E$2:$E$501,Movements!$B$2:$B$501,A69,Movements!$C$2:$C$501,"Sale",Movements!$A$2:$A$501,"&gt;="&amp;(TODAY()-30))/30),0)))</f>
        <v/>
      </c>
      <c r="X69" s="3">
        <f>IF(A69="","",IF(COUNT(S69:W69)&lt;2,"",MAX(S69:W69)-MIN(S69:W69)))</f>
        <v/>
      </c>
    </row>
    <row r="70">
      <c r="G70" s="10" t="n"/>
      <c r="H70" s="10" t="n"/>
      <c r="J70" s="3">
        <f>IF(A70="","",SUMIFS(Movements!$E$2:$E$501,Movements!$B$2:$B$501,A70))</f>
        <v/>
      </c>
      <c r="K70" s="3">
        <f>IF(A70="","",N(I70)+N(J70))</f>
        <v/>
      </c>
      <c r="M70" s="3">
        <f>IF(A70="","",N(K70)-N(L70))</f>
        <v/>
      </c>
      <c r="P70" s="3">
        <f>IF(A70="","",IF(N(M70)&lt;=0,"Out",IF(N(M70)&lt;=N(N70),"Reorder","OK")))</f>
        <v/>
      </c>
      <c r="Q70" s="4">
        <f>IF(A70="","",N(K70)*N(G70))</f>
        <v/>
      </c>
      <c r="R70" s="3">
        <f>IF(A70="","",IF(SUMIFS(Movements!$E$2:$E$501,Movements!$B$2:$B$501,A70,Movements!$C$2:$C$501,"Sale",Movements!$A$2:$A$501,"&gt;="&amp;(TODAY()-30))=0,"",ROUND(N(K70)/(-SUMIFS(Movements!$E$2:$E$501,Movements!$B$2:$B$501,A70,Movements!$C$2:$C$501,"Sale",Movements!$A$2:$A$501,"&gt;="&amp;(TODAY()-30))/30),0)))</f>
        <v/>
      </c>
      <c r="X70" s="3">
        <f>IF(A70="","",IF(COUNT(S70:W70)&lt;2,"",MAX(S70:W70)-MIN(S70:W70)))</f>
        <v/>
      </c>
    </row>
    <row r="71">
      <c r="G71" s="10" t="n"/>
      <c r="H71" s="10" t="n"/>
      <c r="J71" s="3">
        <f>IF(A71="","",SUMIFS(Movements!$E$2:$E$501,Movements!$B$2:$B$501,A71))</f>
        <v/>
      </c>
      <c r="K71" s="3">
        <f>IF(A71="","",N(I71)+N(J71))</f>
        <v/>
      </c>
      <c r="M71" s="3">
        <f>IF(A71="","",N(K71)-N(L71))</f>
        <v/>
      </c>
      <c r="P71" s="3">
        <f>IF(A71="","",IF(N(M71)&lt;=0,"Out",IF(N(M71)&lt;=N(N71),"Reorder","OK")))</f>
        <v/>
      </c>
      <c r="Q71" s="4">
        <f>IF(A71="","",N(K71)*N(G71))</f>
        <v/>
      </c>
      <c r="R71" s="3">
        <f>IF(A71="","",IF(SUMIFS(Movements!$E$2:$E$501,Movements!$B$2:$B$501,A71,Movements!$C$2:$C$501,"Sale",Movements!$A$2:$A$501,"&gt;="&amp;(TODAY()-30))=0,"",ROUND(N(K71)/(-SUMIFS(Movements!$E$2:$E$501,Movements!$B$2:$B$501,A71,Movements!$C$2:$C$501,"Sale",Movements!$A$2:$A$501,"&gt;="&amp;(TODAY()-30))/30),0)))</f>
        <v/>
      </c>
      <c r="X71" s="3">
        <f>IF(A71="","",IF(COUNT(S71:W71)&lt;2,"",MAX(S71:W71)-MIN(S71:W71)))</f>
        <v/>
      </c>
    </row>
    <row r="72">
      <c r="G72" s="10" t="n"/>
      <c r="H72" s="10" t="n"/>
      <c r="J72" s="3">
        <f>IF(A72="","",SUMIFS(Movements!$E$2:$E$501,Movements!$B$2:$B$501,A72))</f>
        <v/>
      </c>
      <c r="K72" s="3">
        <f>IF(A72="","",N(I72)+N(J72))</f>
        <v/>
      </c>
      <c r="M72" s="3">
        <f>IF(A72="","",N(K72)-N(L72))</f>
        <v/>
      </c>
      <c r="P72" s="3">
        <f>IF(A72="","",IF(N(M72)&lt;=0,"Out",IF(N(M72)&lt;=N(N72),"Reorder","OK")))</f>
        <v/>
      </c>
      <c r="Q72" s="4">
        <f>IF(A72="","",N(K72)*N(G72))</f>
        <v/>
      </c>
      <c r="R72" s="3">
        <f>IF(A72="","",IF(SUMIFS(Movements!$E$2:$E$501,Movements!$B$2:$B$501,A72,Movements!$C$2:$C$501,"Sale",Movements!$A$2:$A$501,"&gt;="&amp;(TODAY()-30))=0,"",ROUND(N(K72)/(-SUMIFS(Movements!$E$2:$E$501,Movements!$B$2:$B$501,A72,Movements!$C$2:$C$501,"Sale",Movements!$A$2:$A$501,"&gt;="&amp;(TODAY()-30))/30),0)))</f>
        <v/>
      </c>
      <c r="X72" s="3">
        <f>IF(A72="","",IF(COUNT(S72:W72)&lt;2,"",MAX(S72:W72)-MIN(S72:W72)))</f>
        <v/>
      </c>
    </row>
    <row r="73">
      <c r="G73" s="10" t="n"/>
      <c r="H73" s="10" t="n"/>
      <c r="J73" s="3">
        <f>IF(A73="","",SUMIFS(Movements!$E$2:$E$501,Movements!$B$2:$B$501,A73))</f>
        <v/>
      </c>
      <c r="K73" s="3">
        <f>IF(A73="","",N(I73)+N(J73))</f>
        <v/>
      </c>
      <c r="M73" s="3">
        <f>IF(A73="","",N(K73)-N(L73))</f>
        <v/>
      </c>
      <c r="P73" s="3">
        <f>IF(A73="","",IF(N(M73)&lt;=0,"Out",IF(N(M73)&lt;=N(N73),"Reorder","OK")))</f>
        <v/>
      </c>
      <c r="Q73" s="4">
        <f>IF(A73="","",N(K73)*N(G73))</f>
        <v/>
      </c>
      <c r="R73" s="3">
        <f>IF(A73="","",IF(SUMIFS(Movements!$E$2:$E$501,Movements!$B$2:$B$501,A73,Movements!$C$2:$C$501,"Sale",Movements!$A$2:$A$501,"&gt;="&amp;(TODAY()-30))=0,"",ROUND(N(K73)/(-SUMIFS(Movements!$E$2:$E$501,Movements!$B$2:$B$501,A73,Movements!$C$2:$C$501,"Sale",Movements!$A$2:$A$501,"&gt;="&amp;(TODAY()-30))/30),0)))</f>
        <v/>
      </c>
      <c r="X73" s="3">
        <f>IF(A73="","",IF(COUNT(S73:W73)&lt;2,"",MAX(S73:W73)-MIN(S73:W73)))</f>
        <v/>
      </c>
    </row>
    <row r="74">
      <c r="G74" s="10" t="n"/>
      <c r="H74" s="10" t="n"/>
      <c r="J74" s="3">
        <f>IF(A74="","",SUMIFS(Movements!$E$2:$E$501,Movements!$B$2:$B$501,A74))</f>
        <v/>
      </c>
      <c r="K74" s="3">
        <f>IF(A74="","",N(I74)+N(J74))</f>
        <v/>
      </c>
      <c r="M74" s="3">
        <f>IF(A74="","",N(K74)-N(L74))</f>
        <v/>
      </c>
      <c r="P74" s="3">
        <f>IF(A74="","",IF(N(M74)&lt;=0,"Out",IF(N(M74)&lt;=N(N74),"Reorder","OK")))</f>
        <v/>
      </c>
      <c r="Q74" s="4">
        <f>IF(A74="","",N(K74)*N(G74))</f>
        <v/>
      </c>
      <c r="R74" s="3">
        <f>IF(A74="","",IF(SUMIFS(Movements!$E$2:$E$501,Movements!$B$2:$B$501,A74,Movements!$C$2:$C$501,"Sale",Movements!$A$2:$A$501,"&gt;="&amp;(TODAY()-30))=0,"",ROUND(N(K74)/(-SUMIFS(Movements!$E$2:$E$501,Movements!$B$2:$B$501,A74,Movements!$C$2:$C$501,"Sale",Movements!$A$2:$A$501,"&gt;="&amp;(TODAY()-30))/30),0)))</f>
        <v/>
      </c>
      <c r="X74" s="3">
        <f>IF(A74="","",IF(COUNT(S74:W74)&lt;2,"",MAX(S74:W74)-MIN(S74:W74)))</f>
        <v/>
      </c>
    </row>
    <row r="75">
      <c r="G75" s="10" t="n"/>
      <c r="H75" s="10" t="n"/>
      <c r="J75" s="3">
        <f>IF(A75="","",SUMIFS(Movements!$E$2:$E$501,Movements!$B$2:$B$501,A75))</f>
        <v/>
      </c>
      <c r="K75" s="3">
        <f>IF(A75="","",N(I75)+N(J75))</f>
        <v/>
      </c>
      <c r="M75" s="3">
        <f>IF(A75="","",N(K75)-N(L75))</f>
        <v/>
      </c>
      <c r="P75" s="3">
        <f>IF(A75="","",IF(N(M75)&lt;=0,"Out",IF(N(M75)&lt;=N(N75),"Reorder","OK")))</f>
        <v/>
      </c>
      <c r="Q75" s="4">
        <f>IF(A75="","",N(K75)*N(G75))</f>
        <v/>
      </c>
      <c r="R75" s="3">
        <f>IF(A75="","",IF(SUMIFS(Movements!$E$2:$E$501,Movements!$B$2:$B$501,A75,Movements!$C$2:$C$501,"Sale",Movements!$A$2:$A$501,"&gt;="&amp;(TODAY()-30))=0,"",ROUND(N(K75)/(-SUMIFS(Movements!$E$2:$E$501,Movements!$B$2:$B$501,A75,Movements!$C$2:$C$501,"Sale",Movements!$A$2:$A$501,"&gt;="&amp;(TODAY()-30))/30),0)))</f>
        <v/>
      </c>
      <c r="X75" s="3">
        <f>IF(A75="","",IF(COUNT(S75:W75)&lt;2,"",MAX(S75:W75)-MIN(S75:W75)))</f>
        <v/>
      </c>
    </row>
    <row r="76">
      <c r="G76" s="10" t="n"/>
      <c r="H76" s="10" t="n"/>
      <c r="J76" s="3">
        <f>IF(A76="","",SUMIFS(Movements!$E$2:$E$501,Movements!$B$2:$B$501,A76))</f>
        <v/>
      </c>
      <c r="K76" s="3">
        <f>IF(A76="","",N(I76)+N(J76))</f>
        <v/>
      </c>
      <c r="M76" s="3">
        <f>IF(A76="","",N(K76)-N(L76))</f>
        <v/>
      </c>
      <c r="P76" s="3">
        <f>IF(A76="","",IF(N(M76)&lt;=0,"Out",IF(N(M76)&lt;=N(N76),"Reorder","OK")))</f>
        <v/>
      </c>
      <c r="Q76" s="4">
        <f>IF(A76="","",N(K76)*N(G76))</f>
        <v/>
      </c>
      <c r="R76" s="3">
        <f>IF(A76="","",IF(SUMIFS(Movements!$E$2:$E$501,Movements!$B$2:$B$501,A76,Movements!$C$2:$C$501,"Sale",Movements!$A$2:$A$501,"&gt;="&amp;(TODAY()-30))=0,"",ROUND(N(K76)/(-SUMIFS(Movements!$E$2:$E$501,Movements!$B$2:$B$501,A76,Movements!$C$2:$C$501,"Sale",Movements!$A$2:$A$501,"&gt;="&amp;(TODAY()-30))/30),0)))</f>
        <v/>
      </c>
      <c r="X76" s="3">
        <f>IF(A76="","",IF(COUNT(S76:W76)&lt;2,"",MAX(S76:W76)-MIN(S76:W76)))</f>
        <v/>
      </c>
    </row>
    <row r="77">
      <c r="G77" s="10" t="n"/>
      <c r="H77" s="10" t="n"/>
      <c r="J77" s="3">
        <f>IF(A77="","",SUMIFS(Movements!$E$2:$E$501,Movements!$B$2:$B$501,A77))</f>
        <v/>
      </c>
      <c r="K77" s="3">
        <f>IF(A77="","",N(I77)+N(J77))</f>
        <v/>
      </c>
      <c r="M77" s="3">
        <f>IF(A77="","",N(K77)-N(L77))</f>
        <v/>
      </c>
      <c r="P77" s="3">
        <f>IF(A77="","",IF(N(M77)&lt;=0,"Out",IF(N(M77)&lt;=N(N77),"Reorder","OK")))</f>
        <v/>
      </c>
      <c r="Q77" s="4">
        <f>IF(A77="","",N(K77)*N(G77))</f>
        <v/>
      </c>
      <c r="R77" s="3">
        <f>IF(A77="","",IF(SUMIFS(Movements!$E$2:$E$501,Movements!$B$2:$B$501,A77,Movements!$C$2:$C$501,"Sale",Movements!$A$2:$A$501,"&gt;="&amp;(TODAY()-30))=0,"",ROUND(N(K77)/(-SUMIFS(Movements!$E$2:$E$501,Movements!$B$2:$B$501,A77,Movements!$C$2:$C$501,"Sale",Movements!$A$2:$A$501,"&gt;="&amp;(TODAY()-30))/30),0)))</f>
        <v/>
      </c>
      <c r="X77" s="3">
        <f>IF(A77="","",IF(COUNT(S77:W77)&lt;2,"",MAX(S77:W77)-MIN(S77:W77)))</f>
        <v/>
      </c>
    </row>
    <row r="78">
      <c r="G78" s="10" t="n"/>
      <c r="H78" s="10" t="n"/>
      <c r="J78" s="3">
        <f>IF(A78="","",SUMIFS(Movements!$E$2:$E$501,Movements!$B$2:$B$501,A78))</f>
        <v/>
      </c>
      <c r="K78" s="3">
        <f>IF(A78="","",N(I78)+N(J78))</f>
        <v/>
      </c>
      <c r="M78" s="3">
        <f>IF(A78="","",N(K78)-N(L78))</f>
        <v/>
      </c>
      <c r="P78" s="3">
        <f>IF(A78="","",IF(N(M78)&lt;=0,"Out",IF(N(M78)&lt;=N(N78),"Reorder","OK")))</f>
        <v/>
      </c>
      <c r="Q78" s="4">
        <f>IF(A78="","",N(K78)*N(G78))</f>
        <v/>
      </c>
      <c r="R78" s="3">
        <f>IF(A78="","",IF(SUMIFS(Movements!$E$2:$E$501,Movements!$B$2:$B$501,A78,Movements!$C$2:$C$501,"Sale",Movements!$A$2:$A$501,"&gt;="&amp;(TODAY()-30))=0,"",ROUND(N(K78)/(-SUMIFS(Movements!$E$2:$E$501,Movements!$B$2:$B$501,A78,Movements!$C$2:$C$501,"Sale",Movements!$A$2:$A$501,"&gt;="&amp;(TODAY()-30))/30),0)))</f>
        <v/>
      </c>
      <c r="X78" s="3">
        <f>IF(A78="","",IF(COUNT(S78:W78)&lt;2,"",MAX(S78:W78)-MIN(S78:W78)))</f>
        <v/>
      </c>
    </row>
    <row r="79">
      <c r="G79" s="10" t="n"/>
      <c r="H79" s="10" t="n"/>
      <c r="J79" s="3">
        <f>IF(A79="","",SUMIFS(Movements!$E$2:$E$501,Movements!$B$2:$B$501,A79))</f>
        <v/>
      </c>
      <c r="K79" s="3">
        <f>IF(A79="","",N(I79)+N(J79))</f>
        <v/>
      </c>
      <c r="M79" s="3">
        <f>IF(A79="","",N(K79)-N(L79))</f>
        <v/>
      </c>
      <c r="P79" s="3">
        <f>IF(A79="","",IF(N(M79)&lt;=0,"Out",IF(N(M79)&lt;=N(N79),"Reorder","OK")))</f>
        <v/>
      </c>
      <c r="Q79" s="4">
        <f>IF(A79="","",N(K79)*N(G79))</f>
        <v/>
      </c>
      <c r="R79" s="3">
        <f>IF(A79="","",IF(SUMIFS(Movements!$E$2:$E$501,Movements!$B$2:$B$501,A79,Movements!$C$2:$C$501,"Sale",Movements!$A$2:$A$501,"&gt;="&amp;(TODAY()-30))=0,"",ROUND(N(K79)/(-SUMIFS(Movements!$E$2:$E$501,Movements!$B$2:$B$501,A79,Movements!$C$2:$C$501,"Sale",Movements!$A$2:$A$501,"&gt;="&amp;(TODAY()-30))/30),0)))</f>
        <v/>
      </c>
      <c r="X79" s="3">
        <f>IF(A79="","",IF(COUNT(S79:W79)&lt;2,"",MAX(S79:W79)-MIN(S79:W79)))</f>
        <v/>
      </c>
    </row>
    <row r="80">
      <c r="G80" s="10" t="n"/>
      <c r="H80" s="10" t="n"/>
      <c r="J80" s="3">
        <f>IF(A80="","",SUMIFS(Movements!$E$2:$E$501,Movements!$B$2:$B$501,A80))</f>
        <v/>
      </c>
      <c r="K80" s="3">
        <f>IF(A80="","",N(I80)+N(J80))</f>
        <v/>
      </c>
      <c r="M80" s="3">
        <f>IF(A80="","",N(K80)-N(L80))</f>
        <v/>
      </c>
      <c r="P80" s="3">
        <f>IF(A80="","",IF(N(M80)&lt;=0,"Out",IF(N(M80)&lt;=N(N80),"Reorder","OK")))</f>
        <v/>
      </c>
      <c r="Q80" s="4">
        <f>IF(A80="","",N(K80)*N(G80))</f>
        <v/>
      </c>
      <c r="R80" s="3">
        <f>IF(A80="","",IF(SUMIFS(Movements!$E$2:$E$501,Movements!$B$2:$B$501,A80,Movements!$C$2:$C$501,"Sale",Movements!$A$2:$A$501,"&gt;="&amp;(TODAY()-30))=0,"",ROUND(N(K80)/(-SUMIFS(Movements!$E$2:$E$501,Movements!$B$2:$B$501,A80,Movements!$C$2:$C$501,"Sale",Movements!$A$2:$A$501,"&gt;="&amp;(TODAY()-30))/30),0)))</f>
        <v/>
      </c>
      <c r="X80" s="3">
        <f>IF(A80="","",IF(COUNT(S80:W80)&lt;2,"",MAX(S80:W80)-MIN(S80:W80)))</f>
        <v/>
      </c>
    </row>
    <row r="81">
      <c r="G81" s="10" t="n"/>
      <c r="H81" s="10" t="n"/>
      <c r="J81" s="3">
        <f>IF(A81="","",SUMIFS(Movements!$E$2:$E$501,Movements!$B$2:$B$501,A81))</f>
        <v/>
      </c>
      <c r="K81" s="3">
        <f>IF(A81="","",N(I81)+N(J81))</f>
        <v/>
      </c>
      <c r="M81" s="3">
        <f>IF(A81="","",N(K81)-N(L81))</f>
        <v/>
      </c>
      <c r="P81" s="3">
        <f>IF(A81="","",IF(N(M81)&lt;=0,"Out",IF(N(M81)&lt;=N(N81),"Reorder","OK")))</f>
        <v/>
      </c>
      <c r="Q81" s="4">
        <f>IF(A81="","",N(K81)*N(G81))</f>
        <v/>
      </c>
      <c r="R81" s="3">
        <f>IF(A81="","",IF(SUMIFS(Movements!$E$2:$E$501,Movements!$B$2:$B$501,A81,Movements!$C$2:$C$501,"Sale",Movements!$A$2:$A$501,"&gt;="&amp;(TODAY()-30))=0,"",ROUND(N(K81)/(-SUMIFS(Movements!$E$2:$E$501,Movements!$B$2:$B$501,A81,Movements!$C$2:$C$501,"Sale",Movements!$A$2:$A$501,"&gt;="&amp;(TODAY()-30))/30),0)))</f>
        <v/>
      </c>
      <c r="X81" s="3">
        <f>IF(A81="","",IF(COUNT(S81:W81)&lt;2,"",MAX(S81:W81)-MIN(S81:W81)))</f>
        <v/>
      </c>
    </row>
    <row r="82">
      <c r="G82" s="10" t="n"/>
      <c r="H82" s="10" t="n"/>
      <c r="J82" s="3">
        <f>IF(A82="","",SUMIFS(Movements!$E$2:$E$501,Movements!$B$2:$B$501,A82))</f>
        <v/>
      </c>
      <c r="K82" s="3">
        <f>IF(A82="","",N(I82)+N(J82))</f>
        <v/>
      </c>
      <c r="M82" s="3">
        <f>IF(A82="","",N(K82)-N(L82))</f>
        <v/>
      </c>
      <c r="P82" s="3">
        <f>IF(A82="","",IF(N(M82)&lt;=0,"Out",IF(N(M82)&lt;=N(N82),"Reorder","OK")))</f>
        <v/>
      </c>
      <c r="Q82" s="4">
        <f>IF(A82="","",N(K82)*N(G82))</f>
        <v/>
      </c>
      <c r="R82" s="3">
        <f>IF(A82="","",IF(SUMIFS(Movements!$E$2:$E$501,Movements!$B$2:$B$501,A82,Movements!$C$2:$C$501,"Sale",Movements!$A$2:$A$501,"&gt;="&amp;(TODAY()-30))=0,"",ROUND(N(K82)/(-SUMIFS(Movements!$E$2:$E$501,Movements!$B$2:$B$501,A82,Movements!$C$2:$C$501,"Sale",Movements!$A$2:$A$501,"&gt;="&amp;(TODAY()-30))/30),0)))</f>
        <v/>
      </c>
      <c r="X82" s="3">
        <f>IF(A82="","",IF(COUNT(S82:W82)&lt;2,"",MAX(S82:W82)-MIN(S82:W82)))</f>
        <v/>
      </c>
    </row>
    <row r="83">
      <c r="G83" s="10" t="n"/>
      <c r="H83" s="10" t="n"/>
      <c r="J83" s="3">
        <f>IF(A83="","",SUMIFS(Movements!$E$2:$E$501,Movements!$B$2:$B$501,A83))</f>
        <v/>
      </c>
      <c r="K83" s="3">
        <f>IF(A83="","",N(I83)+N(J83))</f>
        <v/>
      </c>
      <c r="M83" s="3">
        <f>IF(A83="","",N(K83)-N(L83))</f>
        <v/>
      </c>
      <c r="P83" s="3">
        <f>IF(A83="","",IF(N(M83)&lt;=0,"Out",IF(N(M83)&lt;=N(N83),"Reorder","OK")))</f>
        <v/>
      </c>
      <c r="Q83" s="4">
        <f>IF(A83="","",N(K83)*N(G83))</f>
        <v/>
      </c>
      <c r="R83" s="3">
        <f>IF(A83="","",IF(SUMIFS(Movements!$E$2:$E$501,Movements!$B$2:$B$501,A83,Movements!$C$2:$C$501,"Sale",Movements!$A$2:$A$501,"&gt;="&amp;(TODAY()-30))=0,"",ROUND(N(K83)/(-SUMIFS(Movements!$E$2:$E$501,Movements!$B$2:$B$501,A83,Movements!$C$2:$C$501,"Sale",Movements!$A$2:$A$501,"&gt;="&amp;(TODAY()-30))/30),0)))</f>
        <v/>
      </c>
      <c r="X83" s="3">
        <f>IF(A83="","",IF(COUNT(S83:W83)&lt;2,"",MAX(S83:W83)-MIN(S83:W83)))</f>
        <v/>
      </c>
    </row>
    <row r="84">
      <c r="G84" s="10" t="n"/>
      <c r="H84" s="10" t="n"/>
      <c r="J84" s="3">
        <f>IF(A84="","",SUMIFS(Movements!$E$2:$E$501,Movements!$B$2:$B$501,A84))</f>
        <v/>
      </c>
      <c r="K84" s="3">
        <f>IF(A84="","",N(I84)+N(J84))</f>
        <v/>
      </c>
      <c r="M84" s="3">
        <f>IF(A84="","",N(K84)-N(L84))</f>
        <v/>
      </c>
      <c r="P84" s="3">
        <f>IF(A84="","",IF(N(M84)&lt;=0,"Out",IF(N(M84)&lt;=N(N84),"Reorder","OK")))</f>
        <v/>
      </c>
      <c r="Q84" s="4">
        <f>IF(A84="","",N(K84)*N(G84))</f>
        <v/>
      </c>
      <c r="R84" s="3">
        <f>IF(A84="","",IF(SUMIFS(Movements!$E$2:$E$501,Movements!$B$2:$B$501,A84,Movements!$C$2:$C$501,"Sale",Movements!$A$2:$A$501,"&gt;="&amp;(TODAY()-30))=0,"",ROUND(N(K84)/(-SUMIFS(Movements!$E$2:$E$501,Movements!$B$2:$B$501,A84,Movements!$C$2:$C$501,"Sale",Movements!$A$2:$A$501,"&gt;="&amp;(TODAY()-30))/30),0)))</f>
        <v/>
      </c>
      <c r="X84" s="3">
        <f>IF(A84="","",IF(COUNT(S84:W84)&lt;2,"",MAX(S84:W84)-MIN(S84:W84)))</f>
        <v/>
      </c>
    </row>
    <row r="85">
      <c r="G85" s="10" t="n"/>
      <c r="H85" s="10" t="n"/>
      <c r="J85" s="3">
        <f>IF(A85="","",SUMIFS(Movements!$E$2:$E$501,Movements!$B$2:$B$501,A85))</f>
        <v/>
      </c>
      <c r="K85" s="3">
        <f>IF(A85="","",N(I85)+N(J85))</f>
        <v/>
      </c>
      <c r="M85" s="3">
        <f>IF(A85="","",N(K85)-N(L85))</f>
        <v/>
      </c>
      <c r="P85" s="3">
        <f>IF(A85="","",IF(N(M85)&lt;=0,"Out",IF(N(M85)&lt;=N(N85),"Reorder","OK")))</f>
        <v/>
      </c>
      <c r="Q85" s="4">
        <f>IF(A85="","",N(K85)*N(G85))</f>
        <v/>
      </c>
      <c r="R85" s="3">
        <f>IF(A85="","",IF(SUMIFS(Movements!$E$2:$E$501,Movements!$B$2:$B$501,A85,Movements!$C$2:$C$501,"Sale",Movements!$A$2:$A$501,"&gt;="&amp;(TODAY()-30))=0,"",ROUND(N(K85)/(-SUMIFS(Movements!$E$2:$E$501,Movements!$B$2:$B$501,A85,Movements!$C$2:$C$501,"Sale",Movements!$A$2:$A$501,"&gt;="&amp;(TODAY()-30))/30),0)))</f>
        <v/>
      </c>
      <c r="X85" s="3">
        <f>IF(A85="","",IF(COUNT(S85:W85)&lt;2,"",MAX(S85:W85)-MIN(S85:W85)))</f>
        <v/>
      </c>
    </row>
    <row r="86">
      <c r="G86" s="10" t="n"/>
      <c r="H86" s="10" t="n"/>
      <c r="J86" s="3">
        <f>IF(A86="","",SUMIFS(Movements!$E$2:$E$501,Movements!$B$2:$B$501,A86))</f>
        <v/>
      </c>
      <c r="K86" s="3">
        <f>IF(A86="","",N(I86)+N(J86))</f>
        <v/>
      </c>
      <c r="M86" s="3">
        <f>IF(A86="","",N(K86)-N(L86))</f>
        <v/>
      </c>
      <c r="P86" s="3">
        <f>IF(A86="","",IF(N(M86)&lt;=0,"Out",IF(N(M86)&lt;=N(N86),"Reorder","OK")))</f>
        <v/>
      </c>
      <c r="Q86" s="4">
        <f>IF(A86="","",N(K86)*N(G86))</f>
        <v/>
      </c>
      <c r="R86" s="3">
        <f>IF(A86="","",IF(SUMIFS(Movements!$E$2:$E$501,Movements!$B$2:$B$501,A86,Movements!$C$2:$C$501,"Sale",Movements!$A$2:$A$501,"&gt;="&amp;(TODAY()-30))=0,"",ROUND(N(K86)/(-SUMIFS(Movements!$E$2:$E$501,Movements!$B$2:$B$501,A86,Movements!$C$2:$C$501,"Sale",Movements!$A$2:$A$501,"&gt;="&amp;(TODAY()-30))/30),0)))</f>
        <v/>
      </c>
      <c r="X86" s="3">
        <f>IF(A86="","",IF(COUNT(S86:W86)&lt;2,"",MAX(S86:W86)-MIN(S86:W86)))</f>
        <v/>
      </c>
    </row>
    <row r="87">
      <c r="G87" s="10" t="n"/>
      <c r="H87" s="10" t="n"/>
      <c r="J87" s="3">
        <f>IF(A87="","",SUMIFS(Movements!$E$2:$E$501,Movements!$B$2:$B$501,A87))</f>
        <v/>
      </c>
      <c r="K87" s="3">
        <f>IF(A87="","",N(I87)+N(J87))</f>
        <v/>
      </c>
      <c r="M87" s="3">
        <f>IF(A87="","",N(K87)-N(L87))</f>
        <v/>
      </c>
      <c r="P87" s="3">
        <f>IF(A87="","",IF(N(M87)&lt;=0,"Out",IF(N(M87)&lt;=N(N87),"Reorder","OK")))</f>
        <v/>
      </c>
      <c r="Q87" s="4">
        <f>IF(A87="","",N(K87)*N(G87))</f>
        <v/>
      </c>
      <c r="R87" s="3">
        <f>IF(A87="","",IF(SUMIFS(Movements!$E$2:$E$501,Movements!$B$2:$B$501,A87,Movements!$C$2:$C$501,"Sale",Movements!$A$2:$A$501,"&gt;="&amp;(TODAY()-30))=0,"",ROUND(N(K87)/(-SUMIFS(Movements!$E$2:$E$501,Movements!$B$2:$B$501,A87,Movements!$C$2:$C$501,"Sale",Movements!$A$2:$A$501,"&gt;="&amp;(TODAY()-30))/30),0)))</f>
        <v/>
      </c>
      <c r="X87" s="3">
        <f>IF(A87="","",IF(COUNT(S87:W87)&lt;2,"",MAX(S87:W87)-MIN(S87:W87)))</f>
        <v/>
      </c>
    </row>
    <row r="88">
      <c r="G88" s="10" t="n"/>
      <c r="H88" s="10" t="n"/>
      <c r="J88" s="3">
        <f>IF(A88="","",SUMIFS(Movements!$E$2:$E$501,Movements!$B$2:$B$501,A88))</f>
        <v/>
      </c>
      <c r="K88" s="3">
        <f>IF(A88="","",N(I88)+N(J88))</f>
        <v/>
      </c>
      <c r="M88" s="3">
        <f>IF(A88="","",N(K88)-N(L88))</f>
        <v/>
      </c>
      <c r="P88" s="3">
        <f>IF(A88="","",IF(N(M88)&lt;=0,"Out",IF(N(M88)&lt;=N(N88),"Reorder","OK")))</f>
        <v/>
      </c>
      <c r="Q88" s="4">
        <f>IF(A88="","",N(K88)*N(G88))</f>
        <v/>
      </c>
      <c r="R88" s="3">
        <f>IF(A88="","",IF(SUMIFS(Movements!$E$2:$E$501,Movements!$B$2:$B$501,A88,Movements!$C$2:$C$501,"Sale",Movements!$A$2:$A$501,"&gt;="&amp;(TODAY()-30))=0,"",ROUND(N(K88)/(-SUMIFS(Movements!$E$2:$E$501,Movements!$B$2:$B$501,A88,Movements!$C$2:$C$501,"Sale",Movements!$A$2:$A$501,"&gt;="&amp;(TODAY()-30))/30),0)))</f>
        <v/>
      </c>
      <c r="X88" s="3">
        <f>IF(A88="","",IF(COUNT(S88:W88)&lt;2,"",MAX(S88:W88)-MIN(S88:W88)))</f>
        <v/>
      </c>
    </row>
    <row r="89">
      <c r="G89" s="10" t="n"/>
      <c r="H89" s="10" t="n"/>
      <c r="J89" s="3">
        <f>IF(A89="","",SUMIFS(Movements!$E$2:$E$501,Movements!$B$2:$B$501,A89))</f>
        <v/>
      </c>
      <c r="K89" s="3">
        <f>IF(A89="","",N(I89)+N(J89))</f>
        <v/>
      </c>
      <c r="M89" s="3">
        <f>IF(A89="","",N(K89)-N(L89))</f>
        <v/>
      </c>
      <c r="P89" s="3">
        <f>IF(A89="","",IF(N(M89)&lt;=0,"Out",IF(N(M89)&lt;=N(N89),"Reorder","OK")))</f>
        <v/>
      </c>
      <c r="Q89" s="4">
        <f>IF(A89="","",N(K89)*N(G89))</f>
        <v/>
      </c>
      <c r="R89" s="3">
        <f>IF(A89="","",IF(SUMIFS(Movements!$E$2:$E$501,Movements!$B$2:$B$501,A89,Movements!$C$2:$C$501,"Sale",Movements!$A$2:$A$501,"&gt;="&amp;(TODAY()-30))=0,"",ROUND(N(K89)/(-SUMIFS(Movements!$E$2:$E$501,Movements!$B$2:$B$501,A89,Movements!$C$2:$C$501,"Sale",Movements!$A$2:$A$501,"&gt;="&amp;(TODAY()-30))/30),0)))</f>
        <v/>
      </c>
      <c r="X89" s="3">
        <f>IF(A89="","",IF(COUNT(S89:W89)&lt;2,"",MAX(S89:W89)-MIN(S89:W89)))</f>
        <v/>
      </c>
    </row>
    <row r="90">
      <c r="G90" s="10" t="n"/>
      <c r="H90" s="10" t="n"/>
      <c r="J90" s="3">
        <f>IF(A90="","",SUMIFS(Movements!$E$2:$E$501,Movements!$B$2:$B$501,A90))</f>
        <v/>
      </c>
      <c r="K90" s="3">
        <f>IF(A90="","",N(I90)+N(J90))</f>
        <v/>
      </c>
      <c r="M90" s="3">
        <f>IF(A90="","",N(K90)-N(L90))</f>
        <v/>
      </c>
      <c r="P90" s="3">
        <f>IF(A90="","",IF(N(M90)&lt;=0,"Out",IF(N(M90)&lt;=N(N90),"Reorder","OK")))</f>
        <v/>
      </c>
      <c r="Q90" s="4">
        <f>IF(A90="","",N(K90)*N(G90))</f>
        <v/>
      </c>
      <c r="R90" s="3">
        <f>IF(A90="","",IF(SUMIFS(Movements!$E$2:$E$501,Movements!$B$2:$B$501,A90,Movements!$C$2:$C$501,"Sale",Movements!$A$2:$A$501,"&gt;="&amp;(TODAY()-30))=0,"",ROUND(N(K90)/(-SUMIFS(Movements!$E$2:$E$501,Movements!$B$2:$B$501,A90,Movements!$C$2:$C$501,"Sale",Movements!$A$2:$A$501,"&gt;="&amp;(TODAY()-30))/30),0)))</f>
        <v/>
      </c>
      <c r="X90" s="3">
        <f>IF(A90="","",IF(COUNT(S90:W90)&lt;2,"",MAX(S90:W90)-MIN(S90:W90)))</f>
        <v/>
      </c>
    </row>
    <row r="91">
      <c r="G91" s="10" t="n"/>
      <c r="H91" s="10" t="n"/>
      <c r="J91" s="3">
        <f>IF(A91="","",SUMIFS(Movements!$E$2:$E$501,Movements!$B$2:$B$501,A91))</f>
        <v/>
      </c>
      <c r="K91" s="3">
        <f>IF(A91="","",N(I91)+N(J91))</f>
        <v/>
      </c>
      <c r="M91" s="3">
        <f>IF(A91="","",N(K91)-N(L91))</f>
        <v/>
      </c>
      <c r="P91" s="3">
        <f>IF(A91="","",IF(N(M91)&lt;=0,"Out",IF(N(M91)&lt;=N(N91),"Reorder","OK")))</f>
        <v/>
      </c>
      <c r="Q91" s="4">
        <f>IF(A91="","",N(K91)*N(G91))</f>
        <v/>
      </c>
      <c r="R91" s="3">
        <f>IF(A91="","",IF(SUMIFS(Movements!$E$2:$E$501,Movements!$B$2:$B$501,A91,Movements!$C$2:$C$501,"Sale",Movements!$A$2:$A$501,"&gt;="&amp;(TODAY()-30))=0,"",ROUND(N(K91)/(-SUMIFS(Movements!$E$2:$E$501,Movements!$B$2:$B$501,A91,Movements!$C$2:$C$501,"Sale",Movements!$A$2:$A$501,"&gt;="&amp;(TODAY()-30))/30),0)))</f>
        <v/>
      </c>
      <c r="X91" s="3">
        <f>IF(A91="","",IF(COUNT(S91:W91)&lt;2,"",MAX(S91:W91)-MIN(S91:W91)))</f>
        <v/>
      </c>
    </row>
    <row r="92">
      <c r="G92" s="10" t="n"/>
      <c r="H92" s="10" t="n"/>
      <c r="J92" s="3">
        <f>IF(A92="","",SUMIFS(Movements!$E$2:$E$501,Movements!$B$2:$B$501,A92))</f>
        <v/>
      </c>
      <c r="K92" s="3">
        <f>IF(A92="","",N(I92)+N(J92))</f>
        <v/>
      </c>
      <c r="M92" s="3">
        <f>IF(A92="","",N(K92)-N(L92))</f>
        <v/>
      </c>
      <c r="P92" s="3">
        <f>IF(A92="","",IF(N(M92)&lt;=0,"Out",IF(N(M92)&lt;=N(N92),"Reorder","OK")))</f>
        <v/>
      </c>
      <c r="Q92" s="4">
        <f>IF(A92="","",N(K92)*N(G92))</f>
        <v/>
      </c>
      <c r="R92" s="3">
        <f>IF(A92="","",IF(SUMIFS(Movements!$E$2:$E$501,Movements!$B$2:$B$501,A92,Movements!$C$2:$C$501,"Sale",Movements!$A$2:$A$501,"&gt;="&amp;(TODAY()-30))=0,"",ROUND(N(K92)/(-SUMIFS(Movements!$E$2:$E$501,Movements!$B$2:$B$501,A92,Movements!$C$2:$C$501,"Sale",Movements!$A$2:$A$501,"&gt;="&amp;(TODAY()-30))/30),0)))</f>
        <v/>
      </c>
      <c r="X92" s="3">
        <f>IF(A92="","",IF(COUNT(S92:W92)&lt;2,"",MAX(S92:W92)-MIN(S92:W92)))</f>
        <v/>
      </c>
    </row>
    <row r="93">
      <c r="G93" s="10" t="n"/>
      <c r="H93" s="10" t="n"/>
      <c r="J93" s="3">
        <f>IF(A93="","",SUMIFS(Movements!$E$2:$E$501,Movements!$B$2:$B$501,A93))</f>
        <v/>
      </c>
      <c r="K93" s="3">
        <f>IF(A93="","",N(I93)+N(J93))</f>
        <v/>
      </c>
      <c r="M93" s="3">
        <f>IF(A93="","",N(K93)-N(L93))</f>
        <v/>
      </c>
      <c r="P93" s="3">
        <f>IF(A93="","",IF(N(M93)&lt;=0,"Out",IF(N(M93)&lt;=N(N93),"Reorder","OK")))</f>
        <v/>
      </c>
      <c r="Q93" s="4">
        <f>IF(A93="","",N(K93)*N(G93))</f>
        <v/>
      </c>
      <c r="R93" s="3">
        <f>IF(A93="","",IF(SUMIFS(Movements!$E$2:$E$501,Movements!$B$2:$B$501,A93,Movements!$C$2:$C$501,"Sale",Movements!$A$2:$A$501,"&gt;="&amp;(TODAY()-30))=0,"",ROUND(N(K93)/(-SUMIFS(Movements!$E$2:$E$501,Movements!$B$2:$B$501,A93,Movements!$C$2:$C$501,"Sale",Movements!$A$2:$A$501,"&gt;="&amp;(TODAY()-30))/30),0)))</f>
        <v/>
      </c>
      <c r="X93" s="3">
        <f>IF(A93="","",IF(COUNT(S93:W93)&lt;2,"",MAX(S93:W93)-MIN(S93:W93)))</f>
        <v/>
      </c>
    </row>
    <row r="94">
      <c r="G94" s="10" t="n"/>
      <c r="H94" s="10" t="n"/>
      <c r="J94" s="3">
        <f>IF(A94="","",SUMIFS(Movements!$E$2:$E$501,Movements!$B$2:$B$501,A94))</f>
        <v/>
      </c>
      <c r="K94" s="3">
        <f>IF(A94="","",N(I94)+N(J94))</f>
        <v/>
      </c>
      <c r="M94" s="3">
        <f>IF(A94="","",N(K94)-N(L94))</f>
        <v/>
      </c>
      <c r="P94" s="3">
        <f>IF(A94="","",IF(N(M94)&lt;=0,"Out",IF(N(M94)&lt;=N(N94),"Reorder","OK")))</f>
        <v/>
      </c>
      <c r="Q94" s="4">
        <f>IF(A94="","",N(K94)*N(G94))</f>
        <v/>
      </c>
      <c r="R94" s="3">
        <f>IF(A94="","",IF(SUMIFS(Movements!$E$2:$E$501,Movements!$B$2:$B$501,A94,Movements!$C$2:$C$501,"Sale",Movements!$A$2:$A$501,"&gt;="&amp;(TODAY()-30))=0,"",ROUND(N(K94)/(-SUMIFS(Movements!$E$2:$E$501,Movements!$B$2:$B$501,A94,Movements!$C$2:$C$501,"Sale",Movements!$A$2:$A$501,"&gt;="&amp;(TODAY()-30))/30),0)))</f>
        <v/>
      </c>
      <c r="X94" s="3">
        <f>IF(A94="","",IF(COUNT(S94:W94)&lt;2,"",MAX(S94:W94)-MIN(S94:W94)))</f>
        <v/>
      </c>
    </row>
    <row r="95">
      <c r="G95" s="10" t="n"/>
      <c r="H95" s="10" t="n"/>
      <c r="J95" s="3">
        <f>IF(A95="","",SUMIFS(Movements!$E$2:$E$501,Movements!$B$2:$B$501,A95))</f>
        <v/>
      </c>
      <c r="K95" s="3">
        <f>IF(A95="","",N(I95)+N(J95))</f>
        <v/>
      </c>
      <c r="M95" s="3">
        <f>IF(A95="","",N(K95)-N(L95))</f>
        <v/>
      </c>
      <c r="P95" s="3">
        <f>IF(A95="","",IF(N(M95)&lt;=0,"Out",IF(N(M95)&lt;=N(N95),"Reorder","OK")))</f>
        <v/>
      </c>
      <c r="Q95" s="4">
        <f>IF(A95="","",N(K95)*N(G95))</f>
        <v/>
      </c>
      <c r="R95" s="3">
        <f>IF(A95="","",IF(SUMIFS(Movements!$E$2:$E$501,Movements!$B$2:$B$501,A95,Movements!$C$2:$C$501,"Sale",Movements!$A$2:$A$501,"&gt;="&amp;(TODAY()-30))=0,"",ROUND(N(K95)/(-SUMIFS(Movements!$E$2:$E$501,Movements!$B$2:$B$501,A95,Movements!$C$2:$C$501,"Sale",Movements!$A$2:$A$501,"&gt;="&amp;(TODAY()-30))/30),0)))</f>
        <v/>
      </c>
      <c r="X95" s="3">
        <f>IF(A95="","",IF(COUNT(S95:W95)&lt;2,"",MAX(S95:W95)-MIN(S95:W95)))</f>
        <v/>
      </c>
    </row>
    <row r="96">
      <c r="G96" s="10" t="n"/>
      <c r="H96" s="10" t="n"/>
      <c r="J96" s="3">
        <f>IF(A96="","",SUMIFS(Movements!$E$2:$E$501,Movements!$B$2:$B$501,A96))</f>
        <v/>
      </c>
      <c r="K96" s="3">
        <f>IF(A96="","",N(I96)+N(J96))</f>
        <v/>
      </c>
      <c r="M96" s="3">
        <f>IF(A96="","",N(K96)-N(L96))</f>
        <v/>
      </c>
      <c r="P96" s="3">
        <f>IF(A96="","",IF(N(M96)&lt;=0,"Out",IF(N(M96)&lt;=N(N96),"Reorder","OK")))</f>
        <v/>
      </c>
      <c r="Q96" s="4">
        <f>IF(A96="","",N(K96)*N(G96))</f>
        <v/>
      </c>
      <c r="R96" s="3">
        <f>IF(A96="","",IF(SUMIFS(Movements!$E$2:$E$501,Movements!$B$2:$B$501,A96,Movements!$C$2:$C$501,"Sale",Movements!$A$2:$A$501,"&gt;="&amp;(TODAY()-30))=0,"",ROUND(N(K96)/(-SUMIFS(Movements!$E$2:$E$501,Movements!$B$2:$B$501,A96,Movements!$C$2:$C$501,"Sale",Movements!$A$2:$A$501,"&gt;="&amp;(TODAY()-30))/30),0)))</f>
        <v/>
      </c>
      <c r="X96" s="3">
        <f>IF(A96="","",IF(COUNT(S96:W96)&lt;2,"",MAX(S96:W96)-MIN(S96:W96)))</f>
        <v/>
      </c>
    </row>
    <row r="97">
      <c r="G97" s="10" t="n"/>
      <c r="H97" s="10" t="n"/>
      <c r="J97" s="3">
        <f>IF(A97="","",SUMIFS(Movements!$E$2:$E$501,Movements!$B$2:$B$501,A97))</f>
        <v/>
      </c>
      <c r="K97" s="3">
        <f>IF(A97="","",N(I97)+N(J97))</f>
        <v/>
      </c>
      <c r="M97" s="3">
        <f>IF(A97="","",N(K97)-N(L97))</f>
        <v/>
      </c>
      <c r="P97" s="3">
        <f>IF(A97="","",IF(N(M97)&lt;=0,"Out",IF(N(M97)&lt;=N(N97),"Reorder","OK")))</f>
        <v/>
      </c>
      <c r="Q97" s="4">
        <f>IF(A97="","",N(K97)*N(G97))</f>
        <v/>
      </c>
      <c r="R97" s="3">
        <f>IF(A97="","",IF(SUMIFS(Movements!$E$2:$E$501,Movements!$B$2:$B$501,A97,Movements!$C$2:$C$501,"Sale",Movements!$A$2:$A$501,"&gt;="&amp;(TODAY()-30))=0,"",ROUND(N(K97)/(-SUMIFS(Movements!$E$2:$E$501,Movements!$B$2:$B$501,A97,Movements!$C$2:$C$501,"Sale",Movements!$A$2:$A$501,"&gt;="&amp;(TODAY()-30))/30),0)))</f>
        <v/>
      </c>
      <c r="X97" s="3">
        <f>IF(A97="","",IF(COUNT(S97:W97)&lt;2,"",MAX(S97:W97)-MIN(S97:W97)))</f>
        <v/>
      </c>
    </row>
    <row r="98">
      <c r="G98" s="10" t="n"/>
      <c r="H98" s="10" t="n"/>
      <c r="J98" s="3">
        <f>IF(A98="","",SUMIFS(Movements!$E$2:$E$501,Movements!$B$2:$B$501,A98))</f>
        <v/>
      </c>
      <c r="K98" s="3">
        <f>IF(A98="","",N(I98)+N(J98))</f>
        <v/>
      </c>
      <c r="M98" s="3">
        <f>IF(A98="","",N(K98)-N(L98))</f>
        <v/>
      </c>
      <c r="P98" s="3">
        <f>IF(A98="","",IF(N(M98)&lt;=0,"Out",IF(N(M98)&lt;=N(N98),"Reorder","OK")))</f>
        <v/>
      </c>
      <c r="Q98" s="4">
        <f>IF(A98="","",N(K98)*N(G98))</f>
        <v/>
      </c>
      <c r="R98" s="3">
        <f>IF(A98="","",IF(SUMIFS(Movements!$E$2:$E$501,Movements!$B$2:$B$501,A98,Movements!$C$2:$C$501,"Sale",Movements!$A$2:$A$501,"&gt;="&amp;(TODAY()-30))=0,"",ROUND(N(K98)/(-SUMIFS(Movements!$E$2:$E$501,Movements!$B$2:$B$501,A98,Movements!$C$2:$C$501,"Sale",Movements!$A$2:$A$501,"&gt;="&amp;(TODAY()-30))/30),0)))</f>
        <v/>
      </c>
      <c r="X98" s="3">
        <f>IF(A98="","",IF(COUNT(S98:W98)&lt;2,"",MAX(S98:W98)-MIN(S98:W98)))</f>
        <v/>
      </c>
    </row>
    <row r="99">
      <c r="G99" s="10" t="n"/>
      <c r="H99" s="10" t="n"/>
      <c r="J99" s="3">
        <f>IF(A99="","",SUMIFS(Movements!$E$2:$E$501,Movements!$B$2:$B$501,A99))</f>
        <v/>
      </c>
      <c r="K99" s="3">
        <f>IF(A99="","",N(I99)+N(J99))</f>
        <v/>
      </c>
      <c r="M99" s="3">
        <f>IF(A99="","",N(K99)-N(L99))</f>
        <v/>
      </c>
      <c r="P99" s="3">
        <f>IF(A99="","",IF(N(M99)&lt;=0,"Out",IF(N(M99)&lt;=N(N99),"Reorder","OK")))</f>
        <v/>
      </c>
      <c r="Q99" s="4">
        <f>IF(A99="","",N(K99)*N(G99))</f>
        <v/>
      </c>
      <c r="R99" s="3">
        <f>IF(A99="","",IF(SUMIFS(Movements!$E$2:$E$501,Movements!$B$2:$B$501,A99,Movements!$C$2:$C$501,"Sale",Movements!$A$2:$A$501,"&gt;="&amp;(TODAY()-30))=0,"",ROUND(N(K99)/(-SUMIFS(Movements!$E$2:$E$501,Movements!$B$2:$B$501,A99,Movements!$C$2:$C$501,"Sale",Movements!$A$2:$A$501,"&gt;="&amp;(TODAY()-30))/30),0)))</f>
        <v/>
      </c>
      <c r="X99" s="3">
        <f>IF(A99="","",IF(COUNT(S99:W99)&lt;2,"",MAX(S99:W99)-MIN(S99:W99)))</f>
        <v/>
      </c>
    </row>
    <row r="100">
      <c r="G100" s="10" t="n"/>
      <c r="H100" s="10" t="n"/>
      <c r="J100" s="3">
        <f>IF(A100="","",SUMIFS(Movements!$E$2:$E$501,Movements!$B$2:$B$501,A100))</f>
        <v/>
      </c>
      <c r="K100" s="3">
        <f>IF(A100="","",N(I100)+N(J100))</f>
        <v/>
      </c>
      <c r="M100" s="3">
        <f>IF(A100="","",N(K100)-N(L100))</f>
        <v/>
      </c>
      <c r="P100" s="3">
        <f>IF(A100="","",IF(N(M100)&lt;=0,"Out",IF(N(M100)&lt;=N(N100),"Reorder","OK")))</f>
        <v/>
      </c>
      <c r="Q100" s="4">
        <f>IF(A100="","",N(K100)*N(G100))</f>
        <v/>
      </c>
      <c r="R100" s="3">
        <f>IF(A100="","",IF(SUMIFS(Movements!$E$2:$E$501,Movements!$B$2:$B$501,A100,Movements!$C$2:$C$501,"Sale",Movements!$A$2:$A$501,"&gt;="&amp;(TODAY()-30))=0,"",ROUND(N(K100)/(-SUMIFS(Movements!$E$2:$E$501,Movements!$B$2:$B$501,A100,Movements!$C$2:$C$501,"Sale",Movements!$A$2:$A$501,"&gt;="&amp;(TODAY()-30))/30),0)))</f>
        <v/>
      </c>
      <c r="X100" s="3">
        <f>IF(A100="","",IF(COUNT(S100:W100)&lt;2,"",MAX(S100:W100)-MIN(S100:W100)))</f>
        <v/>
      </c>
    </row>
    <row r="101">
      <c r="G101" s="10" t="n"/>
      <c r="H101" s="10" t="n"/>
      <c r="J101" s="3">
        <f>IF(A101="","",SUMIFS(Movements!$E$2:$E$501,Movements!$B$2:$B$501,A101))</f>
        <v/>
      </c>
      <c r="K101" s="3">
        <f>IF(A101="","",N(I101)+N(J101))</f>
        <v/>
      </c>
      <c r="M101" s="3">
        <f>IF(A101="","",N(K101)-N(L101))</f>
        <v/>
      </c>
      <c r="P101" s="3">
        <f>IF(A101="","",IF(N(M101)&lt;=0,"Out",IF(N(M101)&lt;=N(N101),"Reorder","OK")))</f>
        <v/>
      </c>
      <c r="Q101" s="4">
        <f>IF(A101="","",N(K101)*N(G101))</f>
        <v/>
      </c>
      <c r="R101" s="3">
        <f>IF(A101="","",IF(SUMIFS(Movements!$E$2:$E$501,Movements!$B$2:$B$501,A101,Movements!$C$2:$C$501,"Sale",Movements!$A$2:$A$501,"&gt;="&amp;(TODAY()-30))=0,"",ROUND(N(K101)/(-SUMIFS(Movements!$E$2:$E$501,Movements!$B$2:$B$501,A101,Movements!$C$2:$C$501,"Sale",Movements!$A$2:$A$501,"&gt;="&amp;(TODAY()-30))/30),0)))</f>
        <v/>
      </c>
      <c r="X101" s="3">
        <f>IF(A101="","",IF(COUNT(S101:W101)&lt;2,"",MAX(S101:W101)-MIN(S101:W101)))</f>
        <v/>
      </c>
    </row>
    <row r="102">
      <c r="G102" s="10" t="n"/>
      <c r="H102" s="10" t="n"/>
      <c r="J102" s="3">
        <f>IF(A102="","",SUMIFS(Movements!$E$2:$E$501,Movements!$B$2:$B$501,A102))</f>
        <v/>
      </c>
      <c r="K102" s="3">
        <f>IF(A102="","",N(I102)+N(J102))</f>
        <v/>
      </c>
      <c r="M102" s="3">
        <f>IF(A102="","",N(K102)-N(L102))</f>
        <v/>
      </c>
      <c r="P102" s="3">
        <f>IF(A102="","",IF(N(M102)&lt;=0,"Out",IF(N(M102)&lt;=N(N102),"Reorder","OK")))</f>
        <v/>
      </c>
      <c r="Q102" s="4">
        <f>IF(A102="","",N(K102)*N(G102))</f>
        <v/>
      </c>
      <c r="R102" s="3">
        <f>IF(A102="","",IF(SUMIFS(Movements!$E$2:$E$501,Movements!$B$2:$B$501,A102,Movements!$C$2:$C$501,"Sale",Movements!$A$2:$A$501,"&gt;="&amp;(TODAY()-30))=0,"",ROUND(N(K102)/(-SUMIFS(Movements!$E$2:$E$501,Movements!$B$2:$B$501,A102,Movements!$C$2:$C$501,"Sale",Movements!$A$2:$A$501,"&gt;="&amp;(TODAY()-30))/30),0)))</f>
        <v/>
      </c>
      <c r="X102" s="3">
        <f>IF(A102="","",IF(COUNT(S102:W102)&lt;2,"",MAX(S102:W102)-MIN(S102:W102)))</f>
        <v/>
      </c>
    </row>
    <row r="103">
      <c r="G103" s="10" t="n"/>
      <c r="H103" s="10" t="n"/>
      <c r="J103" s="3">
        <f>IF(A103="","",SUMIFS(Movements!$E$2:$E$501,Movements!$B$2:$B$501,A103))</f>
        <v/>
      </c>
      <c r="K103" s="3">
        <f>IF(A103="","",N(I103)+N(J103))</f>
        <v/>
      </c>
      <c r="M103" s="3">
        <f>IF(A103="","",N(K103)-N(L103))</f>
        <v/>
      </c>
      <c r="P103" s="3">
        <f>IF(A103="","",IF(N(M103)&lt;=0,"Out",IF(N(M103)&lt;=N(N103),"Reorder","OK")))</f>
        <v/>
      </c>
      <c r="Q103" s="4">
        <f>IF(A103="","",N(K103)*N(G103))</f>
        <v/>
      </c>
      <c r="R103" s="3">
        <f>IF(A103="","",IF(SUMIFS(Movements!$E$2:$E$501,Movements!$B$2:$B$501,A103,Movements!$C$2:$C$501,"Sale",Movements!$A$2:$A$501,"&gt;="&amp;(TODAY()-30))=0,"",ROUND(N(K103)/(-SUMIFS(Movements!$E$2:$E$501,Movements!$B$2:$B$501,A103,Movements!$C$2:$C$501,"Sale",Movements!$A$2:$A$501,"&gt;="&amp;(TODAY()-30))/30),0)))</f>
        <v/>
      </c>
      <c r="X103" s="3">
        <f>IF(A103="","",IF(COUNT(S103:W103)&lt;2,"",MAX(S103:W103)-MIN(S103:W103)))</f>
        <v/>
      </c>
    </row>
    <row r="104">
      <c r="G104" s="10" t="n"/>
      <c r="H104" s="10" t="n"/>
      <c r="J104" s="3">
        <f>IF(A104="","",SUMIFS(Movements!$E$2:$E$501,Movements!$B$2:$B$501,A104))</f>
        <v/>
      </c>
      <c r="K104" s="3">
        <f>IF(A104="","",N(I104)+N(J104))</f>
        <v/>
      </c>
      <c r="M104" s="3">
        <f>IF(A104="","",N(K104)-N(L104))</f>
        <v/>
      </c>
      <c r="P104" s="3">
        <f>IF(A104="","",IF(N(M104)&lt;=0,"Out",IF(N(M104)&lt;=N(N104),"Reorder","OK")))</f>
        <v/>
      </c>
      <c r="Q104" s="4">
        <f>IF(A104="","",N(K104)*N(G104))</f>
        <v/>
      </c>
      <c r="R104" s="3">
        <f>IF(A104="","",IF(SUMIFS(Movements!$E$2:$E$501,Movements!$B$2:$B$501,A104,Movements!$C$2:$C$501,"Sale",Movements!$A$2:$A$501,"&gt;="&amp;(TODAY()-30))=0,"",ROUND(N(K104)/(-SUMIFS(Movements!$E$2:$E$501,Movements!$B$2:$B$501,A104,Movements!$C$2:$C$501,"Sale",Movements!$A$2:$A$501,"&gt;="&amp;(TODAY()-30))/30),0)))</f>
        <v/>
      </c>
      <c r="X104" s="3">
        <f>IF(A104="","",IF(COUNT(S104:W104)&lt;2,"",MAX(S104:W104)-MIN(S104:W104)))</f>
        <v/>
      </c>
    </row>
    <row r="105">
      <c r="G105" s="10" t="n"/>
      <c r="H105" s="10" t="n"/>
      <c r="J105" s="3">
        <f>IF(A105="","",SUMIFS(Movements!$E$2:$E$501,Movements!$B$2:$B$501,A105))</f>
        <v/>
      </c>
      <c r="K105" s="3">
        <f>IF(A105="","",N(I105)+N(J105))</f>
        <v/>
      </c>
      <c r="M105" s="3">
        <f>IF(A105="","",N(K105)-N(L105))</f>
        <v/>
      </c>
      <c r="P105" s="3">
        <f>IF(A105="","",IF(N(M105)&lt;=0,"Out",IF(N(M105)&lt;=N(N105),"Reorder","OK")))</f>
        <v/>
      </c>
      <c r="Q105" s="4">
        <f>IF(A105="","",N(K105)*N(G105))</f>
        <v/>
      </c>
      <c r="R105" s="3">
        <f>IF(A105="","",IF(SUMIFS(Movements!$E$2:$E$501,Movements!$B$2:$B$501,A105,Movements!$C$2:$C$501,"Sale",Movements!$A$2:$A$501,"&gt;="&amp;(TODAY()-30))=0,"",ROUND(N(K105)/(-SUMIFS(Movements!$E$2:$E$501,Movements!$B$2:$B$501,A105,Movements!$C$2:$C$501,"Sale",Movements!$A$2:$A$501,"&gt;="&amp;(TODAY()-30))/30),0)))</f>
        <v/>
      </c>
      <c r="X105" s="3">
        <f>IF(A105="","",IF(COUNT(S105:W105)&lt;2,"",MAX(S105:W105)-MIN(S105:W105)))</f>
        <v/>
      </c>
    </row>
    <row r="106">
      <c r="G106" s="10" t="n"/>
      <c r="H106" s="10" t="n"/>
      <c r="J106" s="3">
        <f>IF(A106="","",SUMIFS(Movements!$E$2:$E$501,Movements!$B$2:$B$501,A106))</f>
        <v/>
      </c>
      <c r="K106" s="3">
        <f>IF(A106="","",N(I106)+N(J106))</f>
        <v/>
      </c>
      <c r="M106" s="3">
        <f>IF(A106="","",N(K106)-N(L106))</f>
        <v/>
      </c>
      <c r="P106" s="3">
        <f>IF(A106="","",IF(N(M106)&lt;=0,"Out",IF(N(M106)&lt;=N(N106),"Reorder","OK")))</f>
        <v/>
      </c>
      <c r="Q106" s="4">
        <f>IF(A106="","",N(K106)*N(G106))</f>
        <v/>
      </c>
      <c r="R106" s="3">
        <f>IF(A106="","",IF(SUMIFS(Movements!$E$2:$E$501,Movements!$B$2:$B$501,A106,Movements!$C$2:$C$501,"Sale",Movements!$A$2:$A$501,"&gt;="&amp;(TODAY()-30))=0,"",ROUND(N(K106)/(-SUMIFS(Movements!$E$2:$E$501,Movements!$B$2:$B$501,A106,Movements!$C$2:$C$501,"Sale",Movements!$A$2:$A$501,"&gt;="&amp;(TODAY()-30))/30),0)))</f>
        <v/>
      </c>
      <c r="X106" s="3">
        <f>IF(A106="","",IF(COUNT(S106:W106)&lt;2,"",MAX(S106:W106)-MIN(S106:W106)))</f>
        <v/>
      </c>
    </row>
    <row r="107">
      <c r="G107" s="10" t="n"/>
      <c r="H107" s="10" t="n"/>
      <c r="J107" s="3">
        <f>IF(A107="","",SUMIFS(Movements!$E$2:$E$501,Movements!$B$2:$B$501,A107))</f>
        <v/>
      </c>
      <c r="K107" s="3">
        <f>IF(A107="","",N(I107)+N(J107))</f>
        <v/>
      </c>
      <c r="M107" s="3">
        <f>IF(A107="","",N(K107)-N(L107))</f>
        <v/>
      </c>
      <c r="P107" s="3">
        <f>IF(A107="","",IF(N(M107)&lt;=0,"Out",IF(N(M107)&lt;=N(N107),"Reorder","OK")))</f>
        <v/>
      </c>
      <c r="Q107" s="4">
        <f>IF(A107="","",N(K107)*N(G107))</f>
        <v/>
      </c>
      <c r="R107" s="3">
        <f>IF(A107="","",IF(SUMIFS(Movements!$E$2:$E$501,Movements!$B$2:$B$501,A107,Movements!$C$2:$C$501,"Sale",Movements!$A$2:$A$501,"&gt;="&amp;(TODAY()-30))=0,"",ROUND(N(K107)/(-SUMIFS(Movements!$E$2:$E$501,Movements!$B$2:$B$501,A107,Movements!$C$2:$C$501,"Sale",Movements!$A$2:$A$501,"&gt;="&amp;(TODAY()-30))/30),0)))</f>
        <v/>
      </c>
      <c r="X107" s="3">
        <f>IF(A107="","",IF(COUNT(S107:W107)&lt;2,"",MAX(S107:W107)-MIN(S107:W107)))</f>
        <v/>
      </c>
    </row>
    <row r="108">
      <c r="G108" s="10" t="n"/>
      <c r="H108" s="10" t="n"/>
      <c r="J108" s="3">
        <f>IF(A108="","",SUMIFS(Movements!$E$2:$E$501,Movements!$B$2:$B$501,A108))</f>
        <v/>
      </c>
      <c r="K108" s="3">
        <f>IF(A108="","",N(I108)+N(J108))</f>
        <v/>
      </c>
      <c r="M108" s="3">
        <f>IF(A108="","",N(K108)-N(L108))</f>
        <v/>
      </c>
      <c r="P108" s="3">
        <f>IF(A108="","",IF(N(M108)&lt;=0,"Out",IF(N(M108)&lt;=N(N108),"Reorder","OK")))</f>
        <v/>
      </c>
      <c r="Q108" s="4">
        <f>IF(A108="","",N(K108)*N(G108))</f>
        <v/>
      </c>
      <c r="R108" s="3">
        <f>IF(A108="","",IF(SUMIFS(Movements!$E$2:$E$501,Movements!$B$2:$B$501,A108,Movements!$C$2:$C$501,"Sale",Movements!$A$2:$A$501,"&gt;="&amp;(TODAY()-30))=0,"",ROUND(N(K108)/(-SUMIFS(Movements!$E$2:$E$501,Movements!$B$2:$B$501,A108,Movements!$C$2:$C$501,"Sale",Movements!$A$2:$A$501,"&gt;="&amp;(TODAY()-30))/30),0)))</f>
        <v/>
      </c>
      <c r="X108" s="3">
        <f>IF(A108="","",IF(COUNT(S108:W108)&lt;2,"",MAX(S108:W108)-MIN(S108:W108)))</f>
        <v/>
      </c>
    </row>
    <row r="109">
      <c r="G109" s="10" t="n"/>
      <c r="H109" s="10" t="n"/>
      <c r="J109" s="3">
        <f>IF(A109="","",SUMIFS(Movements!$E$2:$E$501,Movements!$B$2:$B$501,A109))</f>
        <v/>
      </c>
      <c r="K109" s="3">
        <f>IF(A109="","",N(I109)+N(J109))</f>
        <v/>
      </c>
      <c r="M109" s="3">
        <f>IF(A109="","",N(K109)-N(L109))</f>
        <v/>
      </c>
      <c r="P109" s="3">
        <f>IF(A109="","",IF(N(M109)&lt;=0,"Out",IF(N(M109)&lt;=N(N109),"Reorder","OK")))</f>
        <v/>
      </c>
      <c r="Q109" s="4">
        <f>IF(A109="","",N(K109)*N(G109))</f>
        <v/>
      </c>
      <c r="R109" s="3">
        <f>IF(A109="","",IF(SUMIFS(Movements!$E$2:$E$501,Movements!$B$2:$B$501,A109,Movements!$C$2:$C$501,"Sale",Movements!$A$2:$A$501,"&gt;="&amp;(TODAY()-30))=0,"",ROUND(N(K109)/(-SUMIFS(Movements!$E$2:$E$501,Movements!$B$2:$B$501,A109,Movements!$C$2:$C$501,"Sale",Movements!$A$2:$A$501,"&gt;="&amp;(TODAY()-30))/30),0)))</f>
        <v/>
      </c>
      <c r="X109" s="3">
        <f>IF(A109="","",IF(COUNT(S109:W109)&lt;2,"",MAX(S109:W109)-MIN(S109:W109)))</f>
        <v/>
      </c>
    </row>
    <row r="110">
      <c r="G110" s="10" t="n"/>
      <c r="H110" s="10" t="n"/>
      <c r="J110" s="3">
        <f>IF(A110="","",SUMIFS(Movements!$E$2:$E$501,Movements!$B$2:$B$501,A110))</f>
        <v/>
      </c>
      <c r="K110" s="3">
        <f>IF(A110="","",N(I110)+N(J110))</f>
        <v/>
      </c>
      <c r="M110" s="3">
        <f>IF(A110="","",N(K110)-N(L110))</f>
        <v/>
      </c>
      <c r="P110" s="3">
        <f>IF(A110="","",IF(N(M110)&lt;=0,"Out",IF(N(M110)&lt;=N(N110),"Reorder","OK")))</f>
        <v/>
      </c>
      <c r="Q110" s="4">
        <f>IF(A110="","",N(K110)*N(G110))</f>
        <v/>
      </c>
      <c r="R110" s="3">
        <f>IF(A110="","",IF(SUMIFS(Movements!$E$2:$E$501,Movements!$B$2:$B$501,A110,Movements!$C$2:$C$501,"Sale",Movements!$A$2:$A$501,"&gt;="&amp;(TODAY()-30))=0,"",ROUND(N(K110)/(-SUMIFS(Movements!$E$2:$E$501,Movements!$B$2:$B$501,A110,Movements!$C$2:$C$501,"Sale",Movements!$A$2:$A$501,"&gt;="&amp;(TODAY()-30))/30),0)))</f>
        <v/>
      </c>
      <c r="X110" s="3">
        <f>IF(A110="","",IF(COUNT(S110:W110)&lt;2,"",MAX(S110:W110)-MIN(S110:W110)))</f>
        <v/>
      </c>
    </row>
    <row r="111">
      <c r="G111" s="10" t="n"/>
      <c r="H111" s="10" t="n"/>
      <c r="J111" s="3">
        <f>IF(A111="","",SUMIFS(Movements!$E$2:$E$501,Movements!$B$2:$B$501,A111))</f>
        <v/>
      </c>
      <c r="K111" s="3">
        <f>IF(A111="","",N(I111)+N(J111))</f>
        <v/>
      </c>
      <c r="M111" s="3">
        <f>IF(A111="","",N(K111)-N(L111))</f>
        <v/>
      </c>
      <c r="P111" s="3">
        <f>IF(A111="","",IF(N(M111)&lt;=0,"Out",IF(N(M111)&lt;=N(N111),"Reorder","OK")))</f>
        <v/>
      </c>
      <c r="Q111" s="4">
        <f>IF(A111="","",N(K111)*N(G111))</f>
        <v/>
      </c>
      <c r="R111" s="3">
        <f>IF(A111="","",IF(SUMIFS(Movements!$E$2:$E$501,Movements!$B$2:$B$501,A111,Movements!$C$2:$C$501,"Sale",Movements!$A$2:$A$501,"&gt;="&amp;(TODAY()-30))=0,"",ROUND(N(K111)/(-SUMIFS(Movements!$E$2:$E$501,Movements!$B$2:$B$501,A111,Movements!$C$2:$C$501,"Sale",Movements!$A$2:$A$501,"&gt;="&amp;(TODAY()-30))/30),0)))</f>
        <v/>
      </c>
      <c r="X111" s="3">
        <f>IF(A111="","",IF(COUNT(S111:W111)&lt;2,"",MAX(S111:W111)-MIN(S111:W111)))</f>
        <v/>
      </c>
    </row>
    <row r="112">
      <c r="G112" s="10" t="n"/>
      <c r="H112" s="10" t="n"/>
      <c r="J112" s="3">
        <f>IF(A112="","",SUMIFS(Movements!$E$2:$E$501,Movements!$B$2:$B$501,A112))</f>
        <v/>
      </c>
      <c r="K112" s="3">
        <f>IF(A112="","",N(I112)+N(J112))</f>
        <v/>
      </c>
      <c r="M112" s="3">
        <f>IF(A112="","",N(K112)-N(L112))</f>
        <v/>
      </c>
      <c r="P112" s="3">
        <f>IF(A112="","",IF(N(M112)&lt;=0,"Out",IF(N(M112)&lt;=N(N112),"Reorder","OK")))</f>
        <v/>
      </c>
      <c r="Q112" s="4">
        <f>IF(A112="","",N(K112)*N(G112))</f>
        <v/>
      </c>
      <c r="R112" s="3">
        <f>IF(A112="","",IF(SUMIFS(Movements!$E$2:$E$501,Movements!$B$2:$B$501,A112,Movements!$C$2:$C$501,"Sale",Movements!$A$2:$A$501,"&gt;="&amp;(TODAY()-30))=0,"",ROUND(N(K112)/(-SUMIFS(Movements!$E$2:$E$501,Movements!$B$2:$B$501,A112,Movements!$C$2:$C$501,"Sale",Movements!$A$2:$A$501,"&gt;="&amp;(TODAY()-30))/30),0)))</f>
        <v/>
      </c>
      <c r="X112" s="3">
        <f>IF(A112="","",IF(COUNT(S112:W112)&lt;2,"",MAX(S112:W112)-MIN(S112:W112)))</f>
        <v/>
      </c>
    </row>
    <row r="113">
      <c r="G113" s="10" t="n"/>
      <c r="H113" s="10" t="n"/>
      <c r="J113" s="3">
        <f>IF(A113="","",SUMIFS(Movements!$E$2:$E$501,Movements!$B$2:$B$501,A113))</f>
        <v/>
      </c>
      <c r="K113" s="3">
        <f>IF(A113="","",N(I113)+N(J113))</f>
        <v/>
      </c>
      <c r="M113" s="3">
        <f>IF(A113="","",N(K113)-N(L113))</f>
        <v/>
      </c>
      <c r="P113" s="3">
        <f>IF(A113="","",IF(N(M113)&lt;=0,"Out",IF(N(M113)&lt;=N(N113),"Reorder","OK")))</f>
        <v/>
      </c>
      <c r="Q113" s="4">
        <f>IF(A113="","",N(K113)*N(G113))</f>
        <v/>
      </c>
      <c r="R113" s="3">
        <f>IF(A113="","",IF(SUMIFS(Movements!$E$2:$E$501,Movements!$B$2:$B$501,A113,Movements!$C$2:$C$501,"Sale",Movements!$A$2:$A$501,"&gt;="&amp;(TODAY()-30))=0,"",ROUND(N(K113)/(-SUMIFS(Movements!$E$2:$E$501,Movements!$B$2:$B$501,A113,Movements!$C$2:$C$501,"Sale",Movements!$A$2:$A$501,"&gt;="&amp;(TODAY()-30))/30),0)))</f>
        <v/>
      </c>
      <c r="X113" s="3">
        <f>IF(A113="","",IF(COUNT(S113:W113)&lt;2,"",MAX(S113:W113)-MIN(S113:W113)))</f>
        <v/>
      </c>
    </row>
    <row r="114">
      <c r="G114" s="10" t="n"/>
      <c r="H114" s="10" t="n"/>
      <c r="J114" s="3">
        <f>IF(A114="","",SUMIFS(Movements!$E$2:$E$501,Movements!$B$2:$B$501,A114))</f>
        <v/>
      </c>
      <c r="K114" s="3">
        <f>IF(A114="","",N(I114)+N(J114))</f>
        <v/>
      </c>
      <c r="M114" s="3">
        <f>IF(A114="","",N(K114)-N(L114))</f>
        <v/>
      </c>
      <c r="P114" s="3">
        <f>IF(A114="","",IF(N(M114)&lt;=0,"Out",IF(N(M114)&lt;=N(N114),"Reorder","OK")))</f>
        <v/>
      </c>
      <c r="Q114" s="4">
        <f>IF(A114="","",N(K114)*N(G114))</f>
        <v/>
      </c>
      <c r="R114" s="3">
        <f>IF(A114="","",IF(SUMIFS(Movements!$E$2:$E$501,Movements!$B$2:$B$501,A114,Movements!$C$2:$C$501,"Sale",Movements!$A$2:$A$501,"&gt;="&amp;(TODAY()-30))=0,"",ROUND(N(K114)/(-SUMIFS(Movements!$E$2:$E$501,Movements!$B$2:$B$501,A114,Movements!$C$2:$C$501,"Sale",Movements!$A$2:$A$501,"&gt;="&amp;(TODAY()-30))/30),0)))</f>
        <v/>
      </c>
      <c r="X114" s="3">
        <f>IF(A114="","",IF(COUNT(S114:W114)&lt;2,"",MAX(S114:W114)-MIN(S114:W114)))</f>
        <v/>
      </c>
    </row>
    <row r="115">
      <c r="G115" s="10" t="n"/>
      <c r="H115" s="10" t="n"/>
      <c r="J115" s="3">
        <f>IF(A115="","",SUMIFS(Movements!$E$2:$E$501,Movements!$B$2:$B$501,A115))</f>
        <v/>
      </c>
      <c r="K115" s="3">
        <f>IF(A115="","",N(I115)+N(J115))</f>
        <v/>
      </c>
      <c r="M115" s="3">
        <f>IF(A115="","",N(K115)-N(L115))</f>
        <v/>
      </c>
      <c r="P115" s="3">
        <f>IF(A115="","",IF(N(M115)&lt;=0,"Out",IF(N(M115)&lt;=N(N115),"Reorder","OK")))</f>
        <v/>
      </c>
      <c r="Q115" s="4">
        <f>IF(A115="","",N(K115)*N(G115))</f>
        <v/>
      </c>
      <c r="R115" s="3">
        <f>IF(A115="","",IF(SUMIFS(Movements!$E$2:$E$501,Movements!$B$2:$B$501,A115,Movements!$C$2:$C$501,"Sale",Movements!$A$2:$A$501,"&gt;="&amp;(TODAY()-30))=0,"",ROUND(N(K115)/(-SUMIFS(Movements!$E$2:$E$501,Movements!$B$2:$B$501,A115,Movements!$C$2:$C$501,"Sale",Movements!$A$2:$A$501,"&gt;="&amp;(TODAY()-30))/30),0)))</f>
        <v/>
      </c>
      <c r="X115" s="3">
        <f>IF(A115="","",IF(COUNT(S115:W115)&lt;2,"",MAX(S115:W115)-MIN(S115:W115)))</f>
        <v/>
      </c>
    </row>
    <row r="116">
      <c r="G116" s="10" t="n"/>
      <c r="H116" s="10" t="n"/>
      <c r="J116" s="3">
        <f>IF(A116="","",SUMIFS(Movements!$E$2:$E$501,Movements!$B$2:$B$501,A116))</f>
        <v/>
      </c>
      <c r="K116" s="3">
        <f>IF(A116="","",N(I116)+N(J116))</f>
        <v/>
      </c>
      <c r="M116" s="3">
        <f>IF(A116="","",N(K116)-N(L116))</f>
        <v/>
      </c>
      <c r="P116" s="3">
        <f>IF(A116="","",IF(N(M116)&lt;=0,"Out",IF(N(M116)&lt;=N(N116),"Reorder","OK")))</f>
        <v/>
      </c>
      <c r="Q116" s="4">
        <f>IF(A116="","",N(K116)*N(G116))</f>
        <v/>
      </c>
      <c r="R116" s="3">
        <f>IF(A116="","",IF(SUMIFS(Movements!$E$2:$E$501,Movements!$B$2:$B$501,A116,Movements!$C$2:$C$501,"Sale",Movements!$A$2:$A$501,"&gt;="&amp;(TODAY()-30))=0,"",ROUND(N(K116)/(-SUMIFS(Movements!$E$2:$E$501,Movements!$B$2:$B$501,A116,Movements!$C$2:$C$501,"Sale",Movements!$A$2:$A$501,"&gt;="&amp;(TODAY()-30))/30),0)))</f>
        <v/>
      </c>
      <c r="X116" s="3">
        <f>IF(A116="","",IF(COUNT(S116:W116)&lt;2,"",MAX(S116:W116)-MIN(S116:W116)))</f>
        <v/>
      </c>
    </row>
    <row r="117">
      <c r="G117" s="10" t="n"/>
      <c r="H117" s="10" t="n"/>
      <c r="J117" s="3">
        <f>IF(A117="","",SUMIFS(Movements!$E$2:$E$501,Movements!$B$2:$B$501,A117))</f>
        <v/>
      </c>
      <c r="K117" s="3">
        <f>IF(A117="","",N(I117)+N(J117))</f>
        <v/>
      </c>
      <c r="M117" s="3">
        <f>IF(A117="","",N(K117)-N(L117))</f>
        <v/>
      </c>
      <c r="P117" s="3">
        <f>IF(A117="","",IF(N(M117)&lt;=0,"Out",IF(N(M117)&lt;=N(N117),"Reorder","OK")))</f>
        <v/>
      </c>
      <c r="Q117" s="4">
        <f>IF(A117="","",N(K117)*N(G117))</f>
        <v/>
      </c>
      <c r="R117" s="3">
        <f>IF(A117="","",IF(SUMIFS(Movements!$E$2:$E$501,Movements!$B$2:$B$501,A117,Movements!$C$2:$C$501,"Sale",Movements!$A$2:$A$501,"&gt;="&amp;(TODAY()-30))=0,"",ROUND(N(K117)/(-SUMIFS(Movements!$E$2:$E$501,Movements!$B$2:$B$501,A117,Movements!$C$2:$C$501,"Sale",Movements!$A$2:$A$501,"&gt;="&amp;(TODAY()-30))/30),0)))</f>
        <v/>
      </c>
      <c r="X117" s="3">
        <f>IF(A117="","",IF(COUNT(S117:W117)&lt;2,"",MAX(S117:W117)-MIN(S117:W117)))</f>
        <v/>
      </c>
    </row>
    <row r="118">
      <c r="G118" s="10" t="n"/>
      <c r="H118" s="10" t="n"/>
      <c r="J118" s="3">
        <f>IF(A118="","",SUMIFS(Movements!$E$2:$E$501,Movements!$B$2:$B$501,A118))</f>
        <v/>
      </c>
      <c r="K118" s="3">
        <f>IF(A118="","",N(I118)+N(J118))</f>
        <v/>
      </c>
      <c r="M118" s="3">
        <f>IF(A118="","",N(K118)-N(L118))</f>
        <v/>
      </c>
      <c r="P118" s="3">
        <f>IF(A118="","",IF(N(M118)&lt;=0,"Out",IF(N(M118)&lt;=N(N118),"Reorder","OK")))</f>
        <v/>
      </c>
      <c r="Q118" s="4">
        <f>IF(A118="","",N(K118)*N(G118))</f>
        <v/>
      </c>
      <c r="R118" s="3">
        <f>IF(A118="","",IF(SUMIFS(Movements!$E$2:$E$501,Movements!$B$2:$B$501,A118,Movements!$C$2:$C$501,"Sale",Movements!$A$2:$A$501,"&gt;="&amp;(TODAY()-30))=0,"",ROUND(N(K118)/(-SUMIFS(Movements!$E$2:$E$501,Movements!$B$2:$B$501,A118,Movements!$C$2:$C$501,"Sale",Movements!$A$2:$A$501,"&gt;="&amp;(TODAY()-30))/30),0)))</f>
        <v/>
      </c>
      <c r="X118" s="3">
        <f>IF(A118="","",IF(COUNT(S118:W118)&lt;2,"",MAX(S118:W118)-MIN(S118:W118)))</f>
        <v/>
      </c>
    </row>
    <row r="119">
      <c r="G119" s="10" t="n"/>
      <c r="H119" s="10" t="n"/>
      <c r="J119" s="3">
        <f>IF(A119="","",SUMIFS(Movements!$E$2:$E$501,Movements!$B$2:$B$501,A119))</f>
        <v/>
      </c>
      <c r="K119" s="3">
        <f>IF(A119="","",N(I119)+N(J119))</f>
        <v/>
      </c>
      <c r="M119" s="3">
        <f>IF(A119="","",N(K119)-N(L119))</f>
        <v/>
      </c>
      <c r="P119" s="3">
        <f>IF(A119="","",IF(N(M119)&lt;=0,"Out",IF(N(M119)&lt;=N(N119),"Reorder","OK")))</f>
        <v/>
      </c>
      <c r="Q119" s="4">
        <f>IF(A119="","",N(K119)*N(G119))</f>
        <v/>
      </c>
      <c r="R119" s="3">
        <f>IF(A119="","",IF(SUMIFS(Movements!$E$2:$E$501,Movements!$B$2:$B$501,A119,Movements!$C$2:$C$501,"Sale",Movements!$A$2:$A$501,"&gt;="&amp;(TODAY()-30))=0,"",ROUND(N(K119)/(-SUMIFS(Movements!$E$2:$E$501,Movements!$B$2:$B$501,A119,Movements!$C$2:$C$501,"Sale",Movements!$A$2:$A$501,"&gt;="&amp;(TODAY()-30))/30),0)))</f>
        <v/>
      </c>
      <c r="X119" s="3">
        <f>IF(A119="","",IF(COUNT(S119:W119)&lt;2,"",MAX(S119:W119)-MIN(S119:W119)))</f>
        <v/>
      </c>
    </row>
    <row r="120">
      <c r="G120" s="10" t="n"/>
      <c r="H120" s="10" t="n"/>
      <c r="J120" s="3">
        <f>IF(A120="","",SUMIFS(Movements!$E$2:$E$501,Movements!$B$2:$B$501,A120))</f>
        <v/>
      </c>
      <c r="K120" s="3">
        <f>IF(A120="","",N(I120)+N(J120))</f>
        <v/>
      </c>
      <c r="M120" s="3">
        <f>IF(A120="","",N(K120)-N(L120))</f>
        <v/>
      </c>
      <c r="P120" s="3">
        <f>IF(A120="","",IF(N(M120)&lt;=0,"Out",IF(N(M120)&lt;=N(N120),"Reorder","OK")))</f>
        <v/>
      </c>
      <c r="Q120" s="4">
        <f>IF(A120="","",N(K120)*N(G120))</f>
        <v/>
      </c>
      <c r="R120" s="3">
        <f>IF(A120="","",IF(SUMIFS(Movements!$E$2:$E$501,Movements!$B$2:$B$501,A120,Movements!$C$2:$C$501,"Sale",Movements!$A$2:$A$501,"&gt;="&amp;(TODAY()-30))=0,"",ROUND(N(K120)/(-SUMIFS(Movements!$E$2:$E$501,Movements!$B$2:$B$501,A120,Movements!$C$2:$C$501,"Sale",Movements!$A$2:$A$501,"&gt;="&amp;(TODAY()-30))/30),0)))</f>
        <v/>
      </c>
      <c r="X120" s="3">
        <f>IF(A120="","",IF(COUNT(S120:W120)&lt;2,"",MAX(S120:W120)-MIN(S120:W120)))</f>
        <v/>
      </c>
    </row>
    <row r="121">
      <c r="G121" s="10" t="n"/>
      <c r="H121" s="10" t="n"/>
      <c r="J121" s="3">
        <f>IF(A121="","",SUMIFS(Movements!$E$2:$E$501,Movements!$B$2:$B$501,A121))</f>
        <v/>
      </c>
      <c r="K121" s="3">
        <f>IF(A121="","",N(I121)+N(J121))</f>
        <v/>
      </c>
      <c r="M121" s="3">
        <f>IF(A121="","",N(K121)-N(L121))</f>
        <v/>
      </c>
      <c r="P121" s="3">
        <f>IF(A121="","",IF(N(M121)&lt;=0,"Out",IF(N(M121)&lt;=N(N121),"Reorder","OK")))</f>
        <v/>
      </c>
      <c r="Q121" s="4">
        <f>IF(A121="","",N(K121)*N(G121))</f>
        <v/>
      </c>
      <c r="R121" s="3">
        <f>IF(A121="","",IF(SUMIFS(Movements!$E$2:$E$501,Movements!$B$2:$B$501,A121,Movements!$C$2:$C$501,"Sale",Movements!$A$2:$A$501,"&gt;="&amp;(TODAY()-30))=0,"",ROUND(N(K121)/(-SUMIFS(Movements!$E$2:$E$501,Movements!$B$2:$B$501,A121,Movements!$C$2:$C$501,"Sale",Movements!$A$2:$A$501,"&gt;="&amp;(TODAY()-30))/30),0)))</f>
        <v/>
      </c>
      <c r="X121" s="3">
        <f>IF(A121="","",IF(COUNT(S121:W121)&lt;2,"",MAX(S121:W121)-MIN(S121:W121)))</f>
        <v/>
      </c>
    </row>
    <row r="122">
      <c r="G122" s="10" t="n"/>
      <c r="H122" s="10" t="n"/>
      <c r="J122" s="3">
        <f>IF(A122="","",SUMIFS(Movements!$E$2:$E$501,Movements!$B$2:$B$501,A122))</f>
        <v/>
      </c>
      <c r="K122" s="3">
        <f>IF(A122="","",N(I122)+N(J122))</f>
        <v/>
      </c>
      <c r="M122" s="3">
        <f>IF(A122="","",N(K122)-N(L122))</f>
        <v/>
      </c>
      <c r="P122" s="3">
        <f>IF(A122="","",IF(N(M122)&lt;=0,"Out",IF(N(M122)&lt;=N(N122),"Reorder","OK")))</f>
        <v/>
      </c>
      <c r="Q122" s="4">
        <f>IF(A122="","",N(K122)*N(G122))</f>
        <v/>
      </c>
      <c r="R122" s="3">
        <f>IF(A122="","",IF(SUMIFS(Movements!$E$2:$E$501,Movements!$B$2:$B$501,A122,Movements!$C$2:$C$501,"Sale",Movements!$A$2:$A$501,"&gt;="&amp;(TODAY()-30))=0,"",ROUND(N(K122)/(-SUMIFS(Movements!$E$2:$E$501,Movements!$B$2:$B$501,A122,Movements!$C$2:$C$501,"Sale",Movements!$A$2:$A$501,"&gt;="&amp;(TODAY()-30))/30),0)))</f>
        <v/>
      </c>
      <c r="X122" s="3">
        <f>IF(A122="","",IF(COUNT(S122:W122)&lt;2,"",MAX(S122:W122)-MIN(S122:W122)))</f>
        <v/>
      </c>
    </row>
    <row r="123">
      <c r="G123" s="10" t="n"/>
      <c r="H123" s="10" t="n"/>
      <c r="J123" s="3">
        <f>IF(A123="","",SUMIFS(Movements!$E$2:$E$501,Movements!$B$2:$B$501,A123))</f>
        <v/>
      </c>
      <c r="K123" s="3">
        <f>IF(A123="","",N(I123)+N(J123))</f>
        <v/>
      </c>
      <c r="M123" s="3">
        <f>IF(A123="","",N(K123)-N(L123))</f>
        <v/>
      </c>
      <c r="P123" s="3">
        <f>IF(A123="","",IF(N(M123)&lt;=0,"Out",IF(N(M123)&lt;=N(N123),"Reorder","OK")))</f>
        <v/>
      </c>
      <c r="Q123" s="4">
        <f>IF(A123="","",N(K123)*N(G123))</f>
        <v/>
      </c>
      <c r="R123" s="3">
        <f>IF(A123="","",IF(SUMIFS(Movements!$E$2:$E$501,Movements!$B$2:$B$501,A123,Movements!$C$2:$C$501,"Sale",Movements!$A$2:$A$501,"&gt;="&amp;(TODAY()-30))=0,"",ROUND(N(K123)/(-SUMIFS(Movements!$E$2:$E$501,Movements!$B$2:$B$501,A123,Movements!$C$2:$C$501,"Sale",Movements!$A$2:$A$501,"&gt;="&amp;(TODAY()-30))/30),0)))</f>
        <v/>
      </c>
      <c r="X123" s="3">
        <f>IF(A123="","",IF(COUNT(S123:W123)&lt;2,"",MAX(S123:W123)-MIN(S123:W123)))</f>
        <v/>
      </c>
    </row>
    <row r="124">
      <c r="G124" s="10" t="n"/>
      <c r="H124" s="10" t="n"/>
      <c r="J124" s="3">
        <f>IF(A124="","",SUMIFS(Movements!$E$2:$E$501,Movements!$B$2:$B$501,A124))</f>
        <v/>
      </c>
      <c r="K124" s="3">
        <f>IF(A124="","",N(I124)+N(J124))</f>
        <v/>
      </c>
      <c r="M124" s="3">
        <f>IF(A124="","",N(K124)-N(L124))</f>
        <v/>
      </c>
      <c r="P124" s="3">
        <f>IF(A124="","",IF(N(M124)&lt;=0,"Out",IF(N(M124)&lt;=N(N124),"Reorder","OK")))</f>
        <v/>
      </c>
      <c r="Q124" s="4">
        <f>IF(A124="","",N(K124)*N(G124))</f>
        <v/>
      </c>
      <c r="R124" s="3">
        <f>IF(A124="","",IF(SUMIFS(Movements!$E$2:$E$501,Movements!$B$2:$B$501,A124,Movements!$C$2:$C$501,"Sale",Movements!$A$2:$A$501,"&gt;="&amp;(TODAY()-30))=0,"",ROUND(N(K124)/(-SUMIFS(Movements!$E$2:$E$501,Movements!$B$2:$B$501,A124,Movements!$C$2:$C$501,"Sale",Movements!$A$2:$A$501,"&gt;="&amp;(TODAY()-30))/30),0)))</f>
        <v/>
      </c>
      <c r="X124" s="3">
        <f>IF(A124="","",IF(COUNT(S124:W124)&lt;2,"",MAX(S124:W124)-MIN(S124:W124)))</f>
        <v/>
      </c>
    </row>
    <row r="125">
      <c r="G125" s="10" t="n"/>
      <c r="H125" s="10" t="n"/>
      <c r="J125" s="3">
        <f>IF(A125="","",SUMIFS(Movements!$E$2:$E$501,Movements!$B$2:$B$501,A125))</f>
        <v/>
      </c>
      <c r="K125" s="3">
        <f>IF(A125="","",N(I125)+N(J125))</f>
        <v/>
      </c>
      <c r="M125" s="3">
        <f>IF(A125="","",N(K125)-N(L125))</f>
        <v/>
      </c>
      <c r="P125" s="3">
        <f>IF(A125="","",IF(N(M125)&lt;=0,"Out",IF(N(M125)&lt;=N(N125),"Reorder","OK")))</f>
        <v/>
      </c>
      <c r="Q125" s="4">
        <f>IF(A125="","",N(K125)*N(G125))</f>
        <v/>
      </c>
      <c r="R125" s="3">
        <f>IF(A125="","",IF(SUMIFS(Movements!$E$2:$E$501,Movements!$B$2:$B$501,A125,Movements!$C$2:$C$501,"Sale",Movements!$A$2:$A$501,"&gt;="&amp;(TODAY()-30))=0,"",ROUND(N(K125)/(-SUMIFS(Movements!$E$2:$E$501,Movements!$B$2:$B$501,A125,Movements!$C$2:$C$501,"Sale",Movements!$A$2:$A$501,"&gt;="&amp;(TODAY()-30))/30),0)))</f>
        <v/>
      </c>
      <c r="X125" s="3">
        <f>IF(A125="","",IF(COUNT(S125:W125)&lt;2,"",MAX(S125:W125)-MIN(S125:W125)))</f>
        <v/>
      </c>
    </row>
    <row r="126">
      <c r="G126" s="10" t="n"/>
      <c r="H126" s="10" t="n"/>
      <c r="J126" s="3">
        <f>IF(A126="","",SUMIFS(Movements!$E$2:$E$501,Movements!$B$2:$B$501,A126))</f>
        <v/>
      </c>
      <c r="K126" s="3">
        <f>IF(A126="","",N(I126)+N(J126))</f>
        <v/>
      </c>
      <c r="M126" s="3">
        <f>IF(A126="","",N(K126)-N(L126))</f>
        <v/>
      </c>
      <c r="P126" s="3">
        <f>IF(A126="","",IF(N(M126)&lt;=0,"Out",IF(N(M126)&lt;=N(N126),"Reorder","OK")))</f>
        <v/>
      </c>
      <c r="Q126" s="4">
        <f>IF(A126="","",N(K126)*N(G126))</f>
        <v/>
      </c>
      <c r="R126" s="3">
        <f>IF(A126="","",IF(SUMIFS(Movements!$E$2:$E$501,Movements!$B$2:$B$501,A126,Movements!$C$2:$C$501,"Sale",Movements!$A$2:$A$501,"&gt;="&amp;(TODAY()-30))=0,"",ROUND(N(K126)/(-SUMIFS(Movements!$E$2:$E$501,Movements!$B$2:$B$501,A126,Movements!$C$2:$C$501,"Sale",Movements!$A$2:$A$501,"&gt;="&amp;(TODAY()-30))/30),0)))</f>
        <v/>
      </c>
      <c r="X126" s="3">
        <f>IF(A126="","",IF(COUNT(S126:W126)&lt;2,"",MAX(S126:W126)-MIN(S126:W126)))</f>
        <v/>
      </c>
    </row>
    <row r="127">
      <c r="G127" s="10" t="n"/>
      <c r="H127" s="10" t="n"/>
      <c r="J127" s="3">
        <f>IF(A127="","",SUMIFS(Movements!$E$2:$E$501,Movements!$B$2:$B$501,A127))</f>
        <v/>
      </c>
      <c r="K127" s="3">
        <f>IF(A127="","",N(I127)+N(J127))</f>
        <v/>
      </c>
      <c r="M127" s="3">
        <f>IF(A127="","",N(K127)-N(L127))</f>
        <v/>
      </c>
      <c r="P127" s="3">
        <f>IF(A127="","",IF(N(M127)&lt;=0,"Out",IF(N(M127)&lt;=N(N127),"Reorder","OK")))</f>
        <v/>
      </c>
      <c r="Q127" s="4">
        <f>IF(A127="","",N(K127)*N(G127))</f>
        <v/>
      </c>
      <c r="R127" s="3">
        <f>IF(A127="","",IF(SUMIFS(Movements!$E$2:$E$501,Movements!$B$2:$B$501,A127,Movements!$C$2:$C$501,"Sale",Movements!$A$2:$A$501,"&gt;="&amp;(TODAY()-30))=0,"",ROUND(N(K127)/(-SUMIFS(Movements!$E$2:$E$501,Movements!$B$2:$B$501,A127,Movements!$C$2:$C$501,"Sale",Movements!$A$2:$A$501,"&gt;="&amp;(TODAY()-30))/30),0)))</f>
        <v/>
      </c>
      <c r="X127" s="3">
        <f>IF(A127="","",IF(COUNT(S127:W127)&lt;2,"",MAX(S127:W127)-MIN(S127:W127)))</f>
        <v/>
      </c>
    </row>
    <row r="128">
      <c r="G128" s="10" t="n"/>
      <c r="H128" s="10" t="n"/>
      <c r="J128" s="3">
        <f>IF(A128="","",SUMIFS(Movements!$E$2:$E$501,Movements!$B$2:$B$501,A128))</f>
        <v/>
      </c>
      <c r="K128" s="3">
        <f>IF(A128="","",N(I128)+N(J128))</f>
        <v/>
      </c>
      <c r="M128" s="3">
        <f>IF(A128="","",N(K128)-N(L128))</f>
        <v/>
      </c>
      <c r="P128" s="3">
        <f>IF(A128="","",IF(N(M128)&lt;=0,"Out",IF(N(M128)&lt;=N(N128),"Reorder","OK")))</f>
        <v/>
      </c>
      <c r="Q128" s="4">
        <f>IF(A128="","",N(K128)*N(G128))</f>
        <v/>
      </c>
      <c r="R128" s="3">
        <f>IF(A128="","",IF(SUMIFS(Movements!$E$2:$E$501,Movements!$B$2:$B$501,A128,Movements!$C$2:$C$501,"Sale",Movements!$A$2:$A$501,"&gt;="&amp;(TODAY()-30))=0,"",ROUND(N(K128)/(-SUMIFS(Movements!$E$2:$E$501,Movements!$B$2:$B$501,A128,Movements!$C$2:$C$501,"Sale",Movements!$A$2:$A$501,"&gt;="&amp;(TODAY()-30))/30),0)))</f>
        <v/>
      </c>
      <c r="X128" s="3">
        <f>IF(A128="","",IF(COUNT(S128:W128)&lt;2,"",MAX(S128:W128)-MIN(S128:W128)))</f>
        <v/>
      </c>
    </row>
    <row r="129">
      <c r="G129" s="10" t="n"/>
      <c r="H129" s="10" t="n"/>
      <c r="J129" s="3">
        <f>IF(A129="","",SUMIFS(Movements!$E$2:$E$501,Movements!$B$2:$B$501,A129))</f>
        <v/>
      </c>
      <c r="K129" s="3">
        <f>IF(A129="","",N(I129)+N(J129))</f>
        <v/>
      </c>
      <c r="M129" s="3">
        <f>IF(A129="","",N(K129)-N(L129))</f>
        <v/>
      </c>
      <c r="P129" s="3">
        <f>IF(A129="","",IF(N(M129)&lt;=0,"Out",IF(N(M129)&lt;=N(N129),"Reorder","OK")))</f>
        <v/>
      </c>
      <c r="Q129" s="4">
        <f>IF(A129="","",N(K129)*N(G129))</f>
        <v/>
      </c>
      <c r="R129" s="3">
        <f>IF(A129="","",IF(SUMIFS(Movements!$E$2:$E$501,Movements!$B$2:$B$501,A129,Movements!$C$2:$C$501,"Sale",Movements!$A$2:$A$501,"&gt;="&amp;(TODAY()-30))=0,"",ROUND(N(K129)/(-SUMIFS(Movements!$E$2:$E$501,Movements!$B$2:$B$501,A129,Movements!$C$2:$C$501,"Sale",Movements!$A$2:$A$501,"&gt;="&amp;(TODAY()-30))/30),0)))</f>
        <v/>
      </c>
      <c r="X129" s="3">
        <f>IF(A129="","",IF(COUNT(S129:W129)&lt;2,"",MAX(S129:W129)-MIN(S129:W129)))</f>
        <v/>
      </c>
    </row>
    <row r="130">
      <c r="G130" s="10" t="n"/>
      <c r="H130" s="10" t="n"/>
      <c r="J130" s="3">
        <f>IF(A130="","",SUMIFS(Movements!$E$2:$E$501,Movements!$B$2:$B$501,A130))</f>
        <v/>
      </c>
      <c r="K130" s="3">
        <f>IF(A130="","",N(I130)+N(J130))</f>
        <v/>
      </c>
      <c r="M130" s="3">
        <f>IF(A130="","",N(K130)-N(L130))</f>
        <v/>
      </c>
      <c r="P130" s="3">
        <f>IF(A130="","",IF(N(M130)&lt;=0,"Out",IF(N(M130)&lt;=N(N130),"Reorder","OK")))</f>
        <v/>
      </c>
      <c r="Q130" s="4">
        <f>IF(A130="","",N(K130)*N(G130))</f>
        <v/>
      </c>
      <c r="R130" s="3">
        <f>IF(A130="","",IF(SUMIFS(Movements!$E$2:$E$501,Movements!$B$2:$B$501,A130,Movements!$C$2:$C$501,"Sale",Movements!$A$2:$A$501,"&gt;="&amp;(TODAY()-30))=0,"",ROUND(N(K130)/(-SUMIFS(Movements!$E$2:$E$501,Movements!$B$2:$B$501,A130,Movements!$C$2:$C$501,"Sale",Movements!$A$2:$A$501,"&gt;="&amp;(TODAY()-30))/30),0)))</f>
        <v/>
      </c>
      <c r="X130" s="3">
        <f>IF(A130="","",IF(COUNT(S130:W130)&lt;2,"",MAX(S130:W130)-MIN(S130:W130)))</f>
        <v/>
      </c>
    </row>
    <row r="131">
      <c r="G131" s="10" t="n"/>
      <c r="H131" s="10" t="n"/>
      <c r="J131" s="3">
        <f>IF(A131="","",SUMIFS(Movements!$E$2:$E$501,Movements!$B$2:$B$501,A131))</f>
        <v/>
      </c>
      <c r="K131" s="3">
        <f>IF(A131="","",N(I131)+N(J131))</f>
        <v/>
      </c>
      <c r="M131" s="3">
        <f>IF(A131="","",N(K131)-N(L131))</f>
        <v/>
      </c>
      <c r="P131" s="3">
        <f>IF(A131="","",IF(N(M131)&lt;=0,"Out",IF(N(M131)&lt;=N(N131),"Reorder","OK")))</f>
        <v/>
      </c>
      <c r="Q131" s="4">
        <f>IF(A131="","",N(K131)*N(G131))</f>
        <v/>
      </c>
      <c r="R131" s="3">
        <f>IF(A131="","",IF(SUMIFS(Movements!$E$2:$E$501,Movements!$B$2:$B$501,A131,Movements!$C$2:$C$501,"Sale",Movements!$A$2:$A$501,"&gt;="&amp;(TODAY()-30))=0,"",ROUND(N(K131)/(-SUMIFS(Movements!$E$2:$E$501,Movements!$B$2:$B$501,A131,Movements!$C$2:$C$501,"Sale",Movements!$A$2:$A$501,"&gt;="&amp;(TODAY()-30))/30),0)))</f>
        <v/>
      </c>
      <c r="X131" s="3">
        <f>IF(A131="","",IF(COUNT(S131:W131)&lt;2,"",MAX(S131:W131)-MIN(S131:W131)))</f>
        <v/>
      </c>
    </row>
    <row r="132">
      <c r="G132" s="10" t="n"/>
      <c r="H132" s="10" t="n"/>
      <c r="J132" s="3">
        <f>IF(A132="","",SUMIFS(Movements!$E$2:$E$501,Movements!$B$2:$B$501,A132))</f>
        <v/>
      </c>
      <c r="K132" s="3">
        <f>IF(A132="","",N(I132)+N(J132))</f>
        <v/>
      </c>
      <c r="M132" s="3">
        <f>IF(A132="","",N(K132)-N(L132))</f>
        <v/>
      </c>
      <c r="P132" s="3">
        <f>IF(A132="","",IF(N(M132)&lt;=0,"Out",IF(N(M132)&lt;=N(N132),"Reorder","OK")))</f>
        <v/>
      </c>
      <c r="Q132" s="4">
        <f>IF(A132="","",N(K132)*N(G132))</f>
        <v/>
      </c>
      <c r="R132" s="3">
        <f>IF(A132="","",IF(SUMIFS(Movements!$E$2:$E$501,Movements!$B$2:$B$501,A132,Movements!$C$2:$C$501,"Sale",Movements!$A$2:$A$501,"&gt;="&amp;(TODAY()-30))=0,"",ROUND(N(K132)/(-SUMIFS(Movements!$E$2:$E$501,Movements!$B$2:$B$501,A132,Movements!$C$2:$C$501,"Sale",Movements!$A$2:$A$501,"&gt;="&amp;(TODAY()-30))/30),0)))</f>
        <v/>
      </c>
      <c r="X132" s="3">
        <f>IF(A132="","",IF(COUNT(S132:W132)&lt;2,"",MAX(S132:W132)-MIN(S132:W132)))</f>
        <v/>
      </c>
    </row>
    <row r="133">
      <c r="G133" s="10" t="n"/>
      <c r="H133" s="10" t="n"/>
      <c r="J133" s="3">
        <f>IF(A133="","",SUMIFS(Movements!$E$2:$E$501,Movements!$B$2:$B$501,A133))</f>
        <v/>
      </c>
      <c r="K133" s="3">
        <f>IF(A133="","",N(I133)+N(J133))</f>
        <v/>
      </c>
      <c r="M133" s="3">
        <f>IF(A133="","",N(K133)-N(L133))</f>
        <v/>
      </c>
      <c r="P133" s="3">
        <f>IF(A133="","",IF(N(M133)&lt;=0,"Out",IF(N(M133)&lt;=N(N133),"Reorder","OK")))</f>
        <v/>
      </c>
      <c r="Q133" s="4">
        <f>IF(A133="","",N(K133)*N(G133))</f>
        <v/>
      </c>
      <c r="R133" s="3">
        <f>IF(A133="","",IF(SUMIFS(Movements!$E$2:$E$501,Movements!$B$2:$B$501,A133,Movements!$C$2:$C$501,"Sale",Movements!$A$2:$A$501,"&gt;="&amp;(TODAY()-30))=0,"",ROUND(N(K133)/(-SUMIFS(Movements!$E$2:$E$501,Movements!$B$2:$B$501,A133,Movements!$C$2:$C$501,"Sale",Movements!$A$2:$A$501,"&gt;="&amp;(TODAY()-30))/30),0)))</f>
        <v/>
      </c>
      <c r="X133" s="3">
        <f>IF(A133="","",IF(COUNT(S133:W133)&lt;2,"",MAX(S133:W133)-MIN(S133:W133)))</f>
        <v/>
      </c>
    </row>
    <row r="134">
      <c r="G134" s="10" t="n"/>
      <c r="H134" s="10" t="n"/>
      <c r="J134" s="3">
        <f>IF(A134="","",SUMIFS(Movements!$E$2:$E$501,Movements!$B$2:$B$501,A134))</f>
        <v/>
      </c>
      <c r="K134" s="3">
        <f>IF(A134="","",N(I134)+N(J134))</f>
        <v/>
      </c>
      <c r="M134" s="3">
        <f>IF(A134="","",N(K134)-N(L134))</f>
        <v/>
      </c>
      <c r="P134" s="3">
        <f>IF(A134="","",IF(N(M134)&lt;=0,"Out",IF(N(M134)&lt;=N(N134),"Reorder","OK")))</f>
        <v/>
      </c>
      <c r="Q134" s="4">
        <f>IF(A134="","",N(K134)*N(G134))</f>
        <v/>
      </c>
      <c r="R134" s="3">
        <f>IF(A134="","",IF(SUMIFS(Movements!$E$2:$E$501,Movements!$B$2:$B$501,A134,Movements!$C$2:$C$501,"Sale",Movements!$A$2:$A$501,"&gt;="&amp;(TODAY()-30))=0,"",ROUND(N(K134)/(-SUMIFS(Movements!$E$2:$E$501,Movements!$B$2:$B$501,A134,Movements!$C$2:$C$501,"Sale",Movements!$A$2:$A$501,"&gt;="&amp;(TODAY()-30))/30),0)))</f>
        <v/>
      </c>
      <c r="X134" s="3">
        <f>IF(A134="","",IF(COUNT(S134:W134)&lt;2,"",MAX(S134:W134)-MIN(S134:W134)))</f>
        <v/>
      </c>
    </row>
    <row r="135">
      <c r="G135" s="10" t="n"/>
      <c r="H135" s="10" t="n"/>
      <c r="J135" s="3">
        <f>IF(A135="","",SUMIFS(Movements!$E$2:$E$501,Movements!$B$2:$B$501,A135))</f>
        <v/>
      </c>
      <c r="K135" s="3">
        <f>IF(A135="","",N(I135)+N(J135))</f>
        <v/>
      </c>
      <c r="M135" s="3">
        <f>IF(A135="","",N(K135)-N(L135))</f>
        <v/>
      </c>
      <c r="P135" s="3">
        <f>IF(A135="","",IF(N(M135)&lt;=0,"Out",IF(N(M135)&lt;=N(N135),"Reorder","OK")))</f>
        <v/>
      </c>
      <c r="Q135" s="4">
        <f>IF(A135="","",N(K135)*N(G135))</f>
        <v/>
      </c>
      <c r="R135" s="3">
        <f>IF(A135="","",IF(SUMIFS(Movements!$E$2:$E$501,Movements!$B$2:$B$501,A135,Movements!$C$2:$C$501,"Sale",Movements!$A$2:$A$501,"&gt;="&amp;(TODAY()-30))=0,"",ROUND(N(K135)/(-SUMIFS(Movements!$E$2:$E$501,Movements!$B$2:$B$501,A135,Movements!$C$2:$C$501,"Sale",Movements!$A$2:$A$501,"&gt;="&amp;(TODAY()-30))/30),0)))</f>
        <v/>
      </c>
      <c r="X135" s="3">
        <f>IF(A135="","",IF(COUNT(S135:W135)&lt;2,"",MAX(S135:W135)-MIN(S135:W135)))</f>
        <v/>
      </c>
    </row>
    <row r="136">
      <c r="G136" s="10" t="n"/>
      <c r="H136" s="10" t="n"/>
      <c r="J136" s="3">
        <f>IF(A136="","",SUMIFS(Movements!$E$2:$E$501,Movements!$B$2:$B$501,A136))</f>
        <v/>
      </c>
      <c r="K136" s="3">
        <f>IF(A136="","",N(I136)+N(J136))</f>
        <v/>
      </c>
      <c r="M136" s="3">
        <f>IF(A136="","",N(K136)-N(L136))</f>
        <v/>
      </c>
      <c r="P136" s="3">
        <f>IF(A136="","",IF(N(M136)&lt;=0,"Out",IF(N(M136)&lt;=N(N136),"Reorder","OK")))</f>
        <v/>
      </c>
      <c r="Q136" s="4">
        <f>IF(A136="","",N(K136)*N(G136))</f>
        <v/>
      </c>
      <c r="R136" s="3">
        <f>IF(A136="","",IF(SUMIFS(Movements!$E$2:$E$501,Movements!$B$2:$B$501,A136,Movements!$C$2:$C$501,"Sale",Movements!$A$2:$A$501,"&gt;="&amp;(TODAY()-30))=0,"",ROUND(N(K136)/(-SUMIFS(Movements!$E$2:$E$501,Movements!$B$2:$B$501,A136,Movements!$C$2:$C$501,"Sale",Movements!$A$2:$A$501,"&gt;="&amp;(TODAY()-30))/30),0)))</f>
        <v/>
      </c>
      <c r="X136" s="3">
        <f>IF(A136="","",IF(COUNT(S136:W136)&lt;2,"",MAX(S136:W136)-MIN(S136:W136)))</f>
        <v/>
      </c>
    </row>
    <row r="137">
      <c r="G137" s="10" t="n"/>
      <c r="H137" s="10" t="n"/>
      <c r="J137" s="3">
        <f>IF(A137="","",SUMIFS(Movements!$E$2:$E$501,Movements!$B$2:$B$501,A137))</f>
        <v/>
      </c>
      <c r="K137" s="3">
        <f>IF(A137="","",N(I137)+N(J137))</f>
        <v/>
      </c>
      <c r="M137" s="3">
        <f>IF(A137="","",N(K137)-N(L137))</f>
        <v/>
      </c>
      <c r="P137" s="3">
        <f>IF(A137="","",IF(N(M137)&lt;=0,"Out",IF(N(M137)&lt;=N(N137),"Reorder","OK")))</f>
        <v/>
      </c>
      <c r="Q137" s="4">
        <f>IF(A137="","",N(K137)*N(G137))</f>
        <v/>
      </c>
      <c r="R137" s="3">
        <f>IF(A137="","",IF(SUMIFS(Movements!$E$2:$E$501,Movements!$B$2:$B$501,A137,Movements!$C$2:$C$501,"Sale",Movements!$A$2:$A$501,"&gt;="&amp;(TODAY()-30))=0,"",ROUND(N(K137)/(-SUMIFS(Movements!$E$2:$E$501,Movements!$B$2:$B$501,A137,Movements!$C$2:$C$501,"Sale",Movements!$A$2:$A$501,"&gt;="&amp;(TODAY()-30))/30),0)))</f>
        <v/>
      </c>
      <c r="X137" s="3">
        <f>IF(A137="","",IF(COUNT(S137:W137)&lt;2,"",MAX(S137:W137)-MIN(S137:W137)))</f>
        <v/>
      </c>
    </row>
    <row r="138">
      <c r="G138" s="10" t="n"/>
      <c r="H138" s="10" t="n"/>
      <c r="J138" s="3">
        <f>IF(A138="","",SUMIFS(Movements!$E$2:$E$501,Movements!$B$2:$B$501,A138))</f>
        <v/>
      </c>
      <c r="K138" s="3">
        <f>IF(A138="","",N(I138)+N(J138))</f>
        <v/>
      </c>
      <c r="M138" s="3">
        <f>IF(A138="","",N(K138)-N(L138))</f>
        <v/>
      </c>
      <c r="P138" s="3">
        <f>IF(A138="","",IF(N(M138)&lt;=0,"Out",IF(N(M138)&lt;=N(N138),"Reorder","OK")))</f>
        <v/>
      </c>
      <c r="Q138" s="4">
        <f>IF(A138="","",N(K138)*N(G138))</f>
        <v/>
      </c>
      <c r="R138" s="3">
        <f>IF(A138="","",IF(SUMIFS(Movements!$E$2:$E$501,Movements!$B$2:$B$501,A138,Movements!$C$2:$C$501,"Sale",Movements!$A$2:$A$501,"&gt;="&amp;(TODAY()-30))=0,"",ROUND(N(K138)/(-SUMIFS(Movements!$E$2:$E$501,Movements!$B$2:$B$501,A138,Movements!$C$2:$C$501,"Sale",Movements!$A$2:$A$501,"&gt;="&amp;(TODAY()-30))/30),0)))</f>
        <v/>
      </c>
      <c r="X138" s="3">
        <f>IF(A138="","",IF(COUNT(S138:W138)&lt;2,"",MAX(S138:W138)-MIN(S138:W138)))</f>
        <v/>
      </c>
    </row>
    <row r="139">
      <c r="G139" s="10" t="n"/>
      <c r="H139" s="10" t="n"/>
      <c r="J139" s="3">
        <f>IF(A139="","",SUMIFS(Movements!$E$2:$E$501,Movements!$B$2:$B$501,A139))</f>
        <v/>
      </c>
      <c r="K139" s="3">
        <f>IF(A139="","",N(I139)+N(J139))</f>
        <v/>
      </c>
      <c r="M139" s="3">
        <f>IF(A139="","",N(K139)-N(L139))</f>
        <v/>
      </c>
      <c r="P139" s="3">
        <f>IF(A139="","",IF(N(M139)&lt;=0,"Out",IF(N(M139)&lt;=N(N139),"Reorder","OK")))</f>
        <v/>
      </c>
      <c r="Q139" s="4">
        <f>IF(A139="","",N(K139)*N(G139))</f>
        <v/>
      </c>
      <c r="R139" s="3">
        <f>IF(A139="","",IF(SUMIFS(Movements!$E$2:$E$501,Movements!$B$2:$B$501,A139,Movements!$C$2:$C$501,"Sale",Movements!$A$2:$A$501,"&gt;="&amp;(TODAY()-30))=0,"",ROUND(N(K139)/(-SUMIFS(Movements!$E$2:$E$501,Movements!$B$2:$B$501,A139,Movements!$C$2:$C$501,"Sale",Movements!$A$2:$A$501,"&gt;="&amp;(TODAY()-30))/30),0)))</f>
        <v/>
      </c>
      <c r="X139" s="3">
        <f>IF(A139="","",IF(COUNT(S139:W139)&lt;2,"",MAX(S139:W139)-MIN(S139:W139)))</f>
        <v/>
      </c>
    </row>
    <row r="140">
      <c r="G140" s="10" t="n"/>
      <c r="H140" s="10" t="n"/>
      <c r="J140" s="3">
        <f>IF(A140="","",SUMIFS(Movements!$E$2:$E$501,Movements!$B$2:$B$501,A140))</f>
        <v/>
      </c>
      <c r="K140" s="3">
        <f>IF(A140="","",N(I140)+N(J140))</f>
        <v/>
      </c>
      <c r="M140" s="3">
        <f>IF(A140="","",N(K140)-N(L140))</f>
        <v/>
      </c>
      <c r="P140" s="3">
        <f>IF(A140="","",IF(N(M140)&lt;=0,"Out",IF(N(M140)&lt;=N(N140),"Reorder","OK")))</f>
        <v/>
      </c>
      <c r="Q140" s="4">
        <f>IF(A140="","",N(K140)*N(G140))</f>
        <v/>
      </c>
      <c r="R140" s="3">
        <f>IF(A140="","",IF(SUMIFS(Movements!$E$2:$E$501,Movements!$B$2:$B$501,A140,Movements!$C$2:$C$501,"Sale",Movements!$A$2:$A$501,"&gt;="&amp;(TODAY()-30))=0,"",ROUND(N(K140)/(-SUMIFS(Movements!$E$2:$E$501,Movements!$B$2:$B$501,A140,Movements!$C$2:$C$501,"Sale",Movements!$A$2:$A$501,"&gt;="&amp;(TODAY()-30))/30),0)))</f>
        <v/>
      </c>
      <c r="X140" s="3">
        <f>IF(A140="","",IF(COUNT(S140:W140)&lt;2,"",MAX(S140:W140)-MIN(S140:W140)))</f>
        <v/>
      </c>
    </row>
    <row r="141">
      <c r="G141" s="10" t="n"/>
      <c r="H141" s="10" t="n"/>
      <c r="J141" s="3">
        <f>IF(A141="","",SUMIFS(Movements!$E$2:$E$501,Movements!$B$2:$B$501,A141))</f>
        <v/>
      </c>
      <c r="K141" s="3">
        <f>IF(A141="","",N(I141)+N(J141))</f>
        <v/>
      </c>
      <c r="M141" s="3">
        <f>IF(A141="","",N(K141)-N(L141))</f>
        <v/>
      </c>
      <c r="P141" s="3">
        <f>IF(A141="","",IF(N(M141)&lt;=0,"Out",IF(N(M141)&lt;=N(N141),"Reorder","OK")))</f>
        <v/>
      </c>
      <c r="Q141" s="4">
        <f>IF(A141="","",N(K141)*N(G141))</f>
        <v/>
      </c>
      <c r="R141" s="3">
        <f>IF(A141="","",IF(SUMIFS(Movements!$E$2:$E$501,Movements!$B$2:$B$501,A141,Movements!$C$2:$C$501,"Sale",Movements!$A$2:$A$501,"&gt;="&amp;(TODAY()-30))=0,"",ROUND(N(K141)/(-SUMIFS(Movements!$E$2:$E$501,Movements!$B$2:$B$501,A141,Movements!$C$2:$C$501,"Sale",Movements!$A$2:$A$501,"&gt;="&amp;(TODAY()-30))/30),0)))</f>
        <v/>
      </c>
      <c r="X141" s="3">
        <f>IF(A141="","",IF(COUNT(S141:W141)&lt;2,"",MAX(S141:W141)-MIN(S141:W141)))</f>
        <v/>
      </c>
    </row>
    <row r="142">
      <c r="G142" s="10" t="n"/>
      <c r="H142" s="10" t="n"/>
      <c r="J142" s="3">
        <f>IF(A142="","",SUMIFS(Movements!$E$2:$E$501,Movements!$B$2:$B$501,A142))</f>
        <v/>
      </c>
      <c r="K142" s="3">
        <f>IF(A142="","",N(I142)+N(J142))</f>
        <v/>
      </c>
      <c r="M142" s="3">
        <f>IF(A142="","",N(K142)-N(L142))</f>
        <v/>
      </c>
      <c r="P142" s="3">
        <f>IF(A142="","",IF(N(M142)&lt;=0,"Out",IF(N(M142)&lt;=N(N142),"Reorder","OK")))</f>
        <v/>
      </c>
      <c r="Q142" s="4">
        <f>IF(A142="","",N(K142)*N(G142))</f>
        <v/>
      </c>
      <c r="R142" s="3">
        <f>IF(A142="","",IF(SUMIFS(Movements!$E$2:$E$501,Movements!$B$2:$B$501,A142,Movements!$C$2:$C$501,"Sale",Movements!$A$2:$A$501,"&gt;="&amp;(TODAY()-30))=0,"",ROUND(N(K142)/(-SUMIFS(Movements!$E$2:$E$501,Movements!$B$2:$B$501,A142,Movements!$C$2:$C$501,"Sale",Movements!$A$2:$A$501,"&gt;="&amp;(TODAY()-30))/30),0)))</f>
        <v/>
      </c>
      <c r="X142" s="3">
        <f>IF(A142="","",IF(COUNT(S142:W142)&lt;2,"",MAX(S142:W142)-MIN(S142:W142)))</f>
        <v/>
      </c>
    </row>
    <row r="143">
      <c r="G143" s="10" t="n"/>
      <c r="H143" s="10" t="n"/>
      <c r="J143" s="3">
        <f>IF(A143="","",SUMIFS(Movements!$E$2:$E$501,Movements!$B$2:$B$501,A143))</f>
        <v/>
      </c>
      <c r="K143" s="3">
        <f>IF(A143="","",N(I143)+N(J143))</f>
        <v/>
      </c>
      <c r="M143" s="3">
        <f>IF(A143="","",N(K143)-N(L143))</f>
        <v/>
      </c>
      <c r="P143" s="3">
        <f>IF(A143="","",IF(N(M143)&lt;=0,"Out",IF(N(M143)&lt;=N(N143),"Reorder","OK")))</f>
        <v/>
      </c>
      <c r="Q143" s="4">
        <f>IF(A143="","",N(K143)*N(G143))</f>
        <v/>
      </c>
      <c r="R143" s="3">
        <f>IF(A143="","",IF(SUMIFS(Movements!$E$2:$E$501,Movements!$B$2:$B$501,A143,Movements!$C$2:$C$501,"Sale",Movements!$A$2:$A$501,"&gt;="&amp;(TODAY()-30))=0,"",ROUND(N(K143)/(-SUMIFS(Movements!$E$2:$E$501,Movements!$B$2:$B$501,A143,Movements!$C$2:$C$501,"Sale",Movements!$A$2:$A$501,"&gt;="&amp;(TODAY()-30))/30),0)))</f>
        <v/>
      </c>
      <c r="X143" s="3">
        <f>IF(A143="","",IF(COUNT(S143:W143)&lt;2,"",MAX(S143:W143)-MIN(S143:W143)))</f>
        <v/>
      </c>
    </row>
    <row r="144">
      <c r="G144" s="10" t="n"/>
      <c r="H144" s="10" t="n"/>
      <c r="J144" s="3">
        <f>IF(A144="","",SUMIFS(Movements!$E$2:$E$501,Movements!$B$2:$B$501,A144))</f>
        <v/>
      </c>
      <c r="K144" s="3">
        <f>IF(A144="","",N(I144)+N(J144))</f>
        <v/>
      </c>
      <c r="M144" s="3">
        <f>IF(A144="","",N(K144)-N(L144))</f>
        <v/>
      </c>
      <c r="P144" s="3">
        <f>IF(A144="","",IF(N(M144)&lt;=0,"Out",IF(N(M144)&lt;=N(N144),"Reorder","OK")))</f>
        <v/>
      </c>
      <c r="Q144" s="4">
        <f>IF(A144="","",N(K144)*N(G144))</f>
        <v/>
      </c>
      <c r="R144" s="3">
        <f>IF(A144="","",IF(SUMIFS(Movements!$E$2:$E$501,Movements!$B$2:$B$501,A144,Movements!$C$2:$C$501,"Sale",Movements!$A$2:$A$501,"&gt;="&amp;(TODAY()-30))=0,"",ROUND(N(K144)/(-SUMIFS(Movements!$E$2:$E$501,Movements!$B$2:$B$501,A144,Movements!$C$2:$C$501,"Sale",Movements!$A$2:$A$501,"&gt;="&amp;(TODAY()-30))/30),0)))</f>
        <v/>
      </c>
      <c r="X144" s="3">
        <f>IF(A144="","",IF(COUNT(S144:W144)&lt;2,"",MAX(S144:W144)-MIN(S144:W144)))</f>
        <v/>
      </c>
    </row>
    <row r="145">
      <c r="G145" s="10" t="n"/>
      <c r="H145" s="10" t="n"/>
      <c r="J145" s="3">
        <f>IF(A145="","",SUMIFS(Movements!$E$2:$E$501,Movements!$B$2:$B$501,A145))</f>
        <v/>
      </c>
      <c r="K145" s="3">
        <f>IF(A145="","",N(I145)+N(J145))</f>
        <v/>
      </c>
      <c r="M145" s="3">
        <f>IF(A145="","",N(K145)-N(L145))</f>
        <v/>
      </c>
      <c r="P145" s="3">
        <f>IF(A145="","",IF(N(M145)&lt;=0,"Out",IF(N(M145)&lt;=N(N145),"Reorder","OK")))</f>
        <v/>
      </c>
      <c r="Q145" s="4">
        <f>IF(A145="","",N(K145)*N(G145))</f>
        <v/>
      </c>
      <c r="R145" s="3">
        <f>IF(A145="","",IF(SUMIFS(Movements!$E$2:$E$501,Movements!$B$2:$B$501,A145,Movements!$C$2:$C$501,"Sale",Movements!$A$2:$A$501,"&gt;="&amp;(TODAY()-30))=0,"",ROUND(N(K145)/(-SUMIFS(Movements!$E$2:$E$501,Movements!$B$2:$B$501,A145,Movements!$C$2:$C$501,"Sale",Movements!$A$2:$A$501,"&gt;="&amp;(TODAY()-30))/30),0)))</f>
        <v/>
      </c>
      <c r="X145" s="3">
        <f>IF(A145="","",IF(COUNT(S145:W145)&lt;2,"",MAX(S145:W145)-MIN(S145:W145)))</f>
        <v/>
      </c>
    </row>
    <row r="146">
      <c r="G146" s="10" t="n"/>
      <c r="H146" s="10" t="n"/>
      <c r="J146" s="3">
        <f>IF(A146="","",SUMIFS(Movements!$E$2:$E$501,Movements!$B$2:$B$501,A146))</f>
        <v/>
      </c>
      <c r="K146" s="3">
        <f>IF(A146="","",N(I146)+N(J146))</f>
        <v/>
      </c>
      <c r="M146" s="3">
        <f>IF(A146="","",N(K146)-N(L146))</f>
        <v/>
      </c>
      <c r="P146" s="3">
        <f>IF(A146="","",IF(N(M146)&lt;=0,"Out",IF(N(M146)&lt;=N(N146),"Reorder","OK")))</f>
        <v/>
      </c>
      <c r="Q146" s="4">
        <f>IF(A146="","",N(K146)*N(G146))</f>
        <v/>
      </c>
      <c r="R146" s="3">
        <f>IF(A146="","",IF(SUMIFS(Movements!$E$2:$E$501,Movements!$B$2:$B$501,A146,Movements!$C$2:$C$501,"Sale",Movements!$A$2:$A$501,"&gt;="&amp;(TODAY()-30))=0,"",ROUND(N(K146)/(-SUMIFS(Movements!$E$2:$E$501,Movements!$B$2:$B$501,A146,Movements!$C$2:$C$501,"Sale",Movements!$A$2:$A$501,"&gt;="&amp;(TODAY()-30))/30),0)))</f>
        <v/>
      </c>
      <c r="X146" s="3">
        <f>IF(A146="","",IF(COUNT(S146:W146)&lt;2,"",MAX(S146:W146)-MIN(S146:W146)))</f>
        <v/>
      </c>
    </row>
    <row r="147">
      <c r="G147" s="10" t="n"/>
      <c r="H147" s="10" t="n"/>
      <c r="J147" s="3">
        <f>IF(A147="","",SUMIFS(Movements!$E$2:$E$501,Movements!$B$2:$B$501,A147))</f>
        <v/>
      </c>
      <c r="K147" s="3">
        <f>IF(A147="","",N(I147)+N(J147))</f>
        <v/>
      </c>
      <c r="M147" s="3">
        <f>IF(A147="","",N(K147)-N(L147))</f>
        <v/>
      </c>
      <c r="P147" s="3">
        <f>IF(A147="","",IF(N(M147)&lt;=0,"Out",IF(N(M147)&lt;=N(N147),"Reorder","OK")))</f>
        <v/>
      </c>
      <c r="Q147" s="4">
        <f>IF(A147="","",N(K147)*N(G147))</f>
        <v/>
      </c>
      <c r="R147" s="3">
        <f>IF(A147="","",IF(SUMIFS(Movements!$E$2:$E$501,Movements!$B$2:$B$501,A147,Movements!$C$2:$C$501,"Sale",Movements!$A$2:$A$501,"&gt;="&amp;(TODAY()-30))=0,"",ROUND(N(K147)/(-SUMIFS(Movements!$E$2:$E$501,Movements!$B$2:$B$501,A147,Movements!$C$2:$C$501,"Sale",Movements!$A$2:$A$501,"&gt;="&amp;(TODAY()-30))/30),0)))</f>
        <v/>
      </c>
      <c r="X147" s="3">
        <f>IF(A147="","",IF(COUNT(S147:W147)&lt;2,"",MAX(S147:W147)-MIN(S147:W147)))</f>
        <v/>
      </c>
    </row>
    <row r="148">
      <c r="G148" s="10" t="n"/>
      <c r="H148" s="10" t="n"/>
      <c r="J148" s="3">
        <f>IF(A148="","",SUMIFS(Movements!$E$2:$E$501,Movements!$B$2:$B$501,A148))</f>
        <v/>
      </c>
      <c r="K148" s="3">
        <f>IF(A148="","",N(I148)+N(J148))</f>
        <v/>
      </c>
      <c r="M148" s="3">
        <f>IF(A148="","",N(K148)-N(L148))</f>
        <v/>
      </c>
      <c r="P148" s="3">
        <f>IF(A148="","",IF(N(M148)&lt;=0,"Out",IF(N(M148)&lt;=N(N148),"Reorder","OK")))</f>
        <v/>
      </c>
      <c r="Q148" s="4">
        <f>IF(A148="","",N(K148)*N(G148))</f>
        <v/>
      </c>
      <c r="R148" s="3">
        <f>IF(A148="","",IF(SUMIFS(Movements!$E$2:$E$501,Movements!$B$2:$B$501,A148,Movements!$C$2:$C$501,"Sale",Movements!$A$2:$A$501,"&gt;="&amp;(TODAY()-30))=0,"",ROUND(N(K148)/(-SUMIFS(Movements!$E$2:$E$501,Movements!$B$2:$B$501,A148,Movements!$C$2:$C$501,"Sale",Movements!$A$2:$A$501,"&gt;="&amp;(TODAY()-30))/30),0)))</f>
        <v/>
      </c>
      <c r="X148" s="3">
        <f>IF(A148="","",IF(COUNT(S148:W148)&lt;2,"",MAX(S148:W148)-MIN(S148:W148)))</f>
        <v/>
      </c>
    </row>
    <row r="149">
      <c r="G149" s="10" t="n"/>
      <c r="H149" s="10" t="n"/>
      <c r="J149" s="3">
        <f>IF(A149="","",SUMIFS(Movements!$E$2:$E$501,Movements!$B$2:$B$501,A149))</f>
        <v/>
      </c>
      <c r="K149" s="3">
        <f>IF(A149="","",N(I149)+N(J149))</f>
        <v/>
      </c>
      <c r="M149" s="3">
        <f>IF(A149="","",N(K149)-N(L149))</f>
        <v/>
      </c>
      <c r="P149" s="3">
        <f>IF(A149="","",IF(N(M149)&lt;=0,"Out",IF(N(M149)&lt;=N(N149),"Reorder","OK")))</f>
        <v/>
      </c>
      <c r="Q149" s="4">
        <f>IF(A149="","",N(K149)*N(G149))</f>
        <v/>
      </c>
      <c r="R149" s="3">
        <f>IF(A149="","",IF(SUMIFS(Movements!$E$2:$E$501,Movements!$B$2:$B$501,A149,Movements!$C$2:$C$501,"Sale",Movements!$A$2:$A$501,"&gt;="&amp;(TODAY()-30))=0,"",ROUND(N(K149)/(-SUMIFS(Movements!$E$2:$E$501,Movements!$B$2:$B$501,A149,Movements!$C$2:$C$501,"Sale",Movements!$A$2:$A$501,"&gt;="&amp;(TODAY()-30))/30),0)))</f>
        <v/>
      </c>
      <c r="X149" s="3">
        <f>IF(A149="","",IF(COUNT(S149:W149)&lt;2,"",MAX(S149:W149)-MIN(S149:W149)))</f>
        <v/>
      </c>
    </row>
    <row r="150">
      <c r="G150" s="10" t="n"/>
      <c r="H150" s="10" t="n"/>
      <c r="J150" s="3">
        <f>IF(A150="","",SUMIFS(Movements!$E$2:$E$501,Movements!$B$2:$B$501,A150))</f>
        <v/>
      </c>
      <c r="K150" s="3">
        <f>IF(A150="","",N(I150)+N(J150))</f>
        <v/>
      </c>
      <c r="M150" s="3">
        <f>IF(A150="","",N(K150)-N(L150))</f>
        <v/>
      </c>
      <c r="P150" s="3">
        <f>IF(A150="","",IF(N(M150)&lt;=0,"Out",IF(N(M150)&lt;=N(N150),"Reorder","OK")))</f>
        <v/>
      </c>
      <c r="Q150" s="4">
        <f>IF(A150="","",N(K150)*N(G150))</f>
        <v/>
      </c>
      <c r="R150" s="3">
        <f>IF(A150="","",IF(SUMIFS(Movements!$E$2:$E$501,Movements!$B$2:$B$501,A150,Movements!$C$2:$C$501,"Sale",Movements!$A$2:$A$501,"&gt;="&amp;(TODAY()-30))=0,"",ROUND(N(K150)/(-SUMIFS(Movements!$E$2:$E$501,Movements!$B$2:$B$501,A150,Movements!$C$2:$C$501,"Sale",Movements!$A$2:$A$501,"&gt;="&amp;(TODAY()-30))/30),0)))</f>
        <v/>
      </c>
      <c r="X150" s="3">
        <f>IF(A150="","",IF(COUNT(S150:W150)&lt;2,"",MAX(S150:W150)-MIN(S150:W150)))</f>
        <v/>
      </c>
    </row>
    <row r="151">
      <c r="G151" s="10" t="n"/>
      <c r="H151" s="10" t="n"/>
      <c r="J151" s="3">
        <f>IF(A151="","",SUMIFS(Movements!$E$2:$E$501,Movements!$B$2:$B$501,A151))</f>
        <v/>
      </c>
      <c r="K151" s="3">
        <f>IF(A151="","",N(I151)+N(J151))</f>
        <v/>
      </c>
      <c r="M151" s="3">
        <f>IF(A151="","",N(K151)-N(L151))</f>
        <v/>
      </c>
      <c r="P151" s="3">
        <f>IF(A151="","",IF(N(M151)&lt;=0,"Out",IF(N(M151)&lt;=N(N151),"Reorder","OK")))</f>
        <v/>
      </c>
      <c r="Q151" s="4">
        <f>IF(A151="","",N(K151)*N(G151))</f>
        <v/>
      </c>
      <c r="R151" s="3">
        <f>IF(A151="","",IF(SUMIFS(Movements!$E$2:$E$501,Movements!$B$2:$B$501,A151,Movements!$C$2:$C$501,"Sale",Movements!$A$2:$A$501,"&gt;="&amp;(TODAY()-30))=0,"",ROUND(N(K151)/(-SUMIFS(Movements!$E$2:$E$501,Movements!$B$2:$B$501,A151,Movements!$C$2:$C$501,"Sale",Movements!$A$2:$A$501,"&gt;="&amp;(TODAY()-30))/30),0)))</f>
        <v/>
      </c>
      <c r="X151" s="3">
        <f>IF(A151="","",IF(COUNT(S151:W151)&lt;2,"",MAX(S151:W151)-MIN(S151:W151)))</f>
        <v/>
      </c>
    </row>
    <row r="152">
      <c r="G152" s="10" t="n"/>
      <c r="H152" s="10" t="n"/>
      <c r="J152" s="3">
        <f>IF(A152="","",SUMIFS(Movements!$E$2:$E$501,Movements!$B$2:$B$501,A152))</f>
        <v/>
      </c>
      <c r="K152" s="3">
        <f>IF(A152="","",N(I152)+N(J152))</f>
        <v/>
      </c>
      <c r="M152" s="3">
        <f>IF(A152="","",N(K152)-N(L152))</f>
        <v/>
      </c>
      <c r="P152" s="3">
        <f>IF(A152="","",IF(N(M152)&lt;=0,"Out",IF(N(M152)&lt;=N(N152),"Reorder","OK")))</f>
        <v/>
      </c>
      <c r="Q152" s="4">
        <f>IF(A152="","",N(K152)*N(G152))</f>
        <v/>
      </c>
      <c r="R152" s="3">
        <f>IF(A152="","",IF(SUMIFS(Movements!$E$2:$E$501,Movements!$B$2:$B$501,A152,Movements!$C$2:$C$501,"Sale",Movements!$A$2:$A$501,"&gt;="&amp;(TODAY()-30))=0,"",ROUND(N(K152)/(-SUMIFS(Movements!$E$2:$E$501,Movements!$B$2:$B$501,A152,Movements!$C$2:$C$501,"Sale",Movements!$A$2:$A$501,"&gt;="&amp;(TODAY()-30))/30),0)))</f>
        <v/>
      </c>
      <c r="X152" s="3">
        <f>IF(A152="","",IF(COUNT(S152:W152)&lt;2,"",MAX(S152:W152)-MIN(S152:W152)))</f>
        <v/>
      </c>
    </row>
    <row r="153">
      <c r="G153" s="10" t="n"/>
      <c r="H153" s="10" t="n"/>
      <c r="J153" s="3">
        <f>IF(A153="","",SUMIFS(Movements!$E$2:$E$501,Movements!$B$2:$B$501,A153))</f>
        <v/>
      </c>
      <c r="K153" s="3">
        <f>IF(A153="","",N(I153)+N(J153))</f>
        <v/>
      </c>
      <c r="M153" s="3">
        <f>IF(A153="","",N(K153)-N(L153))</f>
        <v/>
      </c>
      <c r="P153" s="3">
        <f>IF(A153="","",IF(N(M153)&lt;=0,"Out",IF(N(M153)&lt;=N(N153),"Reorder","OK")))</f>
        <v/>
      </c>
      <c r="Q153" s="4">
        <f>IF(A153="","",N(K153)*N(G153))</f>
        <v/>
      </c>
      <c r="R153" s="3">
        <f>IF(A153="","",IF(SUMIFS(Movements!$E$2:$E$501,Movements!$B$2:$B$501,A153,Movements!$C$2:$C$501,"Sale",Movements!$A$2:$A$501,"&gt;="&amp;(TODAY()-30))=0,"",ROUND(N(K153)/(-SUMIFS(Movements!$E$2:$E$501,Movements!$B$2:$B$501,A153,Movements!$C$2:$C$501,"Sale",Movements!$A$2:$A$501,"&gt;="&amp;(TODAY()-30))/30),0)))</f>
        <v/>
      </c>
      <c r="X153" s="3">
        <f>IF(A153="","",IF(COUNT(S153:W153)&lt;2,"",MAX(S153:W153)-MIN(S153:W153)))</f>
        <v/>
      </c>
    </row>
    <row r="154">
      <c r="G154" s="10" t="n"/>
      <c r="H154" s="10" t="n"/>
      <c r="J154" s="3">
        <f>IF(A154="","",SUMIFS(Movements!$E$2:$E$501,Movements!$B$2:$B$501,A154))</f>
        <v/>
      </c>
      <c r="K154" s="3">
        <f>IF(A154="","",N(I154)+N(J154))</f>
        <v/>
      </c>
      <c r="M154" s="3">
        <f>IF(A154="","",N(K154)-N(L154))</f>
        <v/>
      </c>
      <c r="P154" s="3">
        <f>IF(A154="","",IF(N(M154)&lt;=0,"Out",IF(N(M154)&lt;=N(N154),"Reorder","OK")))</f>
        <v/>
      </c>
      <c r="Q154" s="4">
        <f>IF(A154="","",N(K154)*N(G154))</f>
        <v/>
      </c>
      <c r="R154" s="3">
        <f>IF(A154="","",IF(SUMIFS(Movements!$E$2:$E$501,Movements!$B$2:$B$501,A154,Movements!$C$2:$C$501,"Sale",Movements!$A$2:$A$501,"&gt;="&amp;(TODAY()-30))=0,"",ROUND(N(K154)/(-SUMIFS(Movements!$E$2:$E$501,Movements!$B$2:$B$501,A154,Movements!$C$2:$C$501,"Sale",Movements!$A$2:$A$501,"&gt;="&amp;(TODAY()-30))/30),0)))</f>
        <v/>
      </c>
      <c r="X154" s="3">
        <f>IF(A154="","",IF(COUNT(S154:W154)&lt;2,"",MAX(S154:W154)-MIN(S154:W154)))</f>
        <v/>
      </c>
    </row>
    <row r="155">
      <c r="G155" s="10" t="n"/>
      <c r="H155" s="10" t="n"/>
      <c r="J155" s="3">
        <f>IF(A155="","",SUMIFS(Movements!$E$2:$E$501,Movements!$B$2:$B$501,A155))</f>
        <v/>
      </c>
      <c r="K155" s="3">
        <f>IF(A155="","",N(I155)+N(J155))</f>
        <v/>
      </c>
      <c r="M155" s="3">
        <f>IF(A155="","",N(K155)-N(L155))</f>
        <v/>
      </c>
      <c r="P155" s="3">
        <f>IF(A155="","",IF(N(M155)&lt;=0,"Out",IF(N(M155)&lt;=N(N155),"Reorder","OK")))</f>
        <v/>
      </c>
      <c r="Q155" s="4">
        <f>IF(A155="","",N(K155)*N(G155))</f>
        <v/>
      </c>
      <c r="R155" s="3">
        <f>IF(A155="","",IF(SUMIFS(Movements!$E$2:$E$501,Movements!$B$2:$B$501,A155,Movements!$C$2:$C$501,"Sale",Movements!$A$2:$A$501,"&gt;="&amp;(TODAY()-30))=0,"",ROUND(N(K155)/(-SUMIFS(Movements!$E$2:$E$501,Movements!$B$2:$B$501,A155,Movements!$C$2:$C$501,"Sale",Movements!$A$2:$A$501,"&gt;="&amp;(TODAY()-30))/30),0)))</f>
        <v/>
      </c>
      <c r="X155" s="3">
        <f>IF(A155="","",IF(COUNT(S155:W155)&lt;2,"",MAX(S155:W155)-MIN(S155:W155)))</f>
        <v/>
      </c>
    </row>
    <row r="156">
      <c r="G156" s="10" t="n"/>
      <c r="H156" s="10" t="n"/>
      <c r="J156" s="3">
        <f>IF(A156="","",SUMIFS(Movements!$E$2:$E$501,Movements!$B$2:$B$501,A156))</f>
        <v/>
      </c>
      <c r="K156" s="3">
        <f>IF(A156="","",N(I156)+N(J156))</f>
        <v/>
      </c>
      <c r="M156" s="3">
        <f>IF(A156="","",N(K156)-N(L156))</f>
        <v/>
      </c>
      <c r="P156" s="3">
        <f>IF(A156="","",IF(N(M156)&lt;=0,"Out",IF(N(M156)&lt;=N(N156),"Reorder","OK")))</f>
        <v/>
      </c>
      <c r="Q156" s="4">
        <f>IF(A156="","",N(K156)*N(G156))</f>
        <v/>
      </c>
      <c r="R156" s="3">
        <f>IF(A156="","",IF(SUMIFS(Movements!$E$2:$E$501,Movements!$B$2:$B$501,A156,Movements!$C$2:$C$501,"Sale",Movements!$A$2:$A$501,"&gt;="&amp;(TODAY()-30))=0,"",ROUND(N(K156)/(-SUMIFS(Movements!$E$2:$E$501,Movements!$B$2:$B$501,A156,Movements!$C$2:$C$501,"Sale",Movements!$A$2:$A$501,"&gt;="&amp;(TODAY()-30))/30),0)))</f>
        <v/>
      </c>
      <c r="X156" s="3">
        <f>IF(A156="","",IF(COUNT(S156:W156)&lt;2,"",MAX(S156:W156)-MIN(S156:W156)))</f>
        <v/>
      </c>
    </row>
    <row r="157">
      <c r="G157" s="10" t="n"/>
      <c r="H157" s="10" t="n"/>
      <c r="J157" s="3">
        <f>IF(A157="","",SUMIFS(Movements!$E$2:$E$501,Movements!$B$2:$B$501,A157))</f>
        <v/>
      </c>
      <c r="K157" s="3">
        <f>IF(A157="","",N(I157)+N(J157))</f>
        <v/>
      </c>
      <c r="M157" s="3">
        <f>IF(A157="","",N(K157)-N(L157))</f>
        <v/>
      </c>
      <c r="P157" s="3">
        <f>IF(A157="","",IF(N(M157)&lt;=0,"Out",IF(N(M157)&lt;=N(N157),"Reorder","OK")))</f>
        <v/>
      </c>
      <c r="Q157" s="4">
        <f>IF(A157="","",N(K157)*N(G157))</f>
        <v/>
      </c>
      <c r="R157" s="3">
        <f>IF(A157="","",IF(SUMIFS(Movements!$E$2:$E$501,Movements!$B$2:$B$501,A157,Movements!$C$2:$C$501,"Sale",Movements!$A$2:$A$501,"&gt;="&amp;(TODAY()-30))=0,"",ROUND(N(K157)/(-SUMIFS(Movements!$E$2:$E$501,Movements!$B$2:$B$501,A157,Movements!$C$2:$C$501,"Sale",Movements!$A$2:$A$501,"&gt;="&amp;(TODAY()-30))/30),0)))</f>
        <v/>
      </c>
      <c r="X157" s="3">
        <f>IF(A157="","",IF(COUNT(S157:W157)&lt;2,"",MAX(S157:W157)-MIN(S157:W157)))</f>
        <v/>
      </c>
    </row>
    <row r="158">
      <c r="G158" s="10" t="n"/>
      <c r="H158" s="10" t="n"/>
      <c r="J158" s="3">
        <f>IF(A158="","",SUMIFS(Movements!$E$2:$E$501,Movements!$B$2:$B$501,A158))</f>
        <v/>
      </c>
      <c r="K158" s="3">
        <f>IF(A158="","",N(I158)+N(J158))</f>
        <v/>
      </c>
      <c r="M158" s="3">
        <f>IF(A158="","",N(K158)-N(L158))</f>
        <v/>
      </c>
      <c r="P158" s="3">
        <f>IF(A158="","",IF(N(M158)&lt;=0,"Out",IF(N(M158)&lt;=N(N158),"Reorder","OK")))</f>
        <v/>
      </c>
      <c r="Q158" s="4">
        <f>IF(A158="","",N(K158)*N(G158))</f>
        <v/>
      </c>
      <c r="R158" s="3">
        <f>IF(A158="","",IF(SUMIFS(Movements!$E$2:$E$501,Movements!$B$2:$B$501,A158,Movements!$C$2:$C$501,"Sale",Movements!$A$2:$A$501,"&gt;="&amp;(TODAY()-30))=0,"",ROUND(N(K158)/(-SUMIFS(Movements!$E$2:$E$501,Movements!$B$2:$B$501,A158,Movements!$C$2:$C$501,"Sale",Movements!$A$2:$A$501,"&gt;="&amp;(TODAY()-30))/30),0)))</f>
        <v/>
      </c>
      <c r="X158" s="3">
        <f>IF(A158="","",IF(COUNT(S158:W158)&lt;2,"",MAX(S158:W158)-MIN(S158:W158)))</f>
        <v/>
      </c>
    </row>
    <row r="159">
      <c r="G159" s="10" t="n"/>
      <c r="H159" s="10" t="n"/>
      <c r="J159" s="3">
        <f>IF(A159="","",SUMIFS(Movements!$E$2:$E$501,Movements!$B$2:$B$501,A159))</f>
        <v/>
      </c>
      <c r="K159" s="3">
        <f>IF(A159="","",N(I159)+N(J159))</f>
        <v/>
      </c>
      <c r="M159" s="3">
        <f>IF(A159="","",N(K159)-N(L159))</f>
        <v/>
      </c>
      <c r="P159" s="3">
        <f>IF(A159="","",IF(N(M159)&lt;=0,"Out",IF(N(M159)&lt;=N(N159),"Reorder","OK")))</f>
        <v/>
      </c>
      <c r="Q159" s="4">
        <f>IF(A159="","",N(K159)*N(G159))</f>
        <v/>
      </c>
      <c r="R159" s="3">
        <f>IF(A159="","",IF(SUMIFS(Movements!$E$2:$E$501,Movements!$B$2:$B$501,A159,Movements!$C$2:$C$501,"Sale",Movements!$A$2:$A$501,"&gt;="&amp;(TODAY()-30))=0,"",ROUND(N(K159)/(-SUMIFS(Movements!$E$2:$E$501,Movements!$B$2:$B$501,A159,Movements!$C$2:$C$501,"Sale",Movements!$A$2:$A$501,"&gt;="&amp;(TODAY()-30))/30),0)))</f>
        <v/>
      </c>
      <c r="X159" s="3">
        <f>IF(A159="","",IF(COUNT(S159:W159)&lt;2,"",MAX(S159:W159)-MIN(S159:W159)))</f>
        <v/>
      </c>
    </row>
    <row r="160">
      <c r="G160" s="10" t="n"/>
      <c r="H160" s="10" t="n"/>
      <c r="J160" s="3">
        <f>IF(A160="","",SUMIFS(Movements!$E$2:$E$501,Movements!$B$2:$B$501,A160))</f>
        <v/>
      </c>
      <c r="K160" s="3">
        <f>IF(A160="","",N(I160)+N(J160))</f>
        <v/>
      </c>
      <c r="M160" s="3">
        <f>IF(A160="","",N(K160)-N(L160))</f>
        <v/>
      </c>
      <c r="P160" s="3">
        <f>IF(A160="","",IF(N(M160)&lt;=0,"Out",IF(N(M160)&lt;=N(N160),"Reorder","OK")))</f>
        <v/>
      </c>
      <c r="Q160" s="4">
        <f>IF(A160="","",N(K160)*N(G160))</f>
        <v/>
      </c>
      <c r="R160" s="3">
        <f>IF(A160="","",IF(SUMIFS(Movements!$E$2:$E$501,Movements!$B$2:$B$501,A160,Movements!$C$2:$C$501,"Sale",Movements!$A$2:$A$501,"&gt;="&amp;(TODAY()-30))=0,"",ROUND(N(K160)/(-SUMIFS(Movements!$E$2:$E$501,Movements!$B$2:$B$501,A160,Movements!$C$2:$C$501,"Sale",Movements!$A$2:$A$501,"&gt;="&amp;(TODAY()-30))/30),0)))</f>
        <v/>
      </c>
      <c r="X160" s="3">
        <f>IF(A160="","",IF(COUNT(S160:W160)&lt;2,"",MAX(S160:W160)-MIN(S160:W160)))</f>
        <v/>
      </c>
    </row>
    <row r="161">
      <c r="G161" s="10" t="n"/>
      <c r="H161" s="10" t="n"/>
      <c r="J161" s="3">
        <f>IF(A161="","",SUMIFS(Movements!$E$2:$E$501,Movements!$B$2:$B$501,A161))</f>
        <v/>
      </c>
      <c r="K161" s="3">
        <f>IF(A161="","",N(I161)+N(J161))</f>
        <v/>
      </c>
      <c r="M161" s="3">
        <f>IF(A161="","",N(K161)-N(L161))</f>
        <v/>
      </c>
      <c r="P161" s="3">
        <f>IF(A161="","",IF(N(M161)&lt;=0,"Out",IF(N(M161)&lt;=N(N161),"Reorder","OK")))</f>
        <v/>
      </c>
      <c r="Q161" s="4">
        <f>IF(A161="","",N(K161)*N(G161))</f>
        <v/>
      </c>
      <c r="R161" s="3">
        <f>IF(A161="","",IF(SUMIFS(Movements!$E$2:$E$501,Movements!$B$2:$B$501,A161,Movements!$C$2:$C$501,"Sale",Movements!$A$2:$A$501,"&gt;="&amp;(TODAY()-30))=0,"",ROUND(N(K161)/(-SUMIFS(Movements!$E$2:$E$501,Movements!$B$2:$B$501,A161,Movements!$C$2:$C$501,"Sale",Movements!$A$2:$A$501,"&gt;="&amp;(TODAY()-30))/30),0)))</f>
        <v/>
      </c>
      <c r="X161" s="3">
        <f>IF(A161="","",IF(COUNT(S161:W161)&lt;2,"",MAX(S161:W161)-MIN(S161:W161)))</f>
        <v/>
      </c>
    </row>
    <row r="162">
      <c r="G162" s="10" t="n"/>
      <c r="H162" s="10" t="n"/>
      <c r="J162" s="3">
        <f>IF(A162="","",SUMIFS(Movements!$E$2:$E$501,Movements!$B$2:$B$501,A162))</f>
        <v/>
      </c>
      <c r="K162" s="3">
        <f>IF(A162="","",N(I162)+N(J162))</f>
        <v/>
      </c>
      <c r="M162" s="3">
        <f>IF(A162="","",N(K162)-N(L162))</f>
        <v/>
      </c>
      <c r="P162" s="3">
        <f>IF(A162="","",IF(N(M162)&lt;=0,"Out",IF(N(M162)&lt;=N(N162),"Reorder","OK")))</f>
        <v/>
      </c>
      <c r="Q162" s="4">
        <f>IF(A162="","",N(K162)*N(G162))</f>
        <v/>
      </c>
      <c r="R162" s="3">
        <f>IF(A162="","",IF(SUMIFS(Movements!$E$2:$E$501,Movements!$B$2:$B$501,A162,Movements!$C$2:$C$501,"Sale",Movements!$A$2:$A$501,"&gt;="&amp;(TODAY()-30))=0,"",ROUND(N(K162)/(-SUMIFS(Movements!$E$2:$E$501,Movements!$B$2:$B$501,A162,Movements!$C$2:$C$501,"Sale",Movements!$A$2:$A$501,"&gt;="&amp;(TODAY()-30))/30),0)))</f>
        <v/>
      </c>
      <c r="X162" s="3">
        <f>IF(A162="","",IF(COUNT(S162:W162)&lt;2,"",MAX(S162:W162)-MIN(S162:W162)))</f>
        <v/>
      </c>
    </row>
    <row r="163">
      <c r="G163" s="10" t="n"/>
      <c r="H163" s="10" t="n"/>
      <c r="J163" s="3">
        <f>IF(A163="","",SUMIFS(Movements!$E$2:$E$501,Movements!$B$2:$B$501,A163))</f>
        <v/>
      </c>
      <c r="K163" s="3">
        <f>IF(A163="","",N(I163)+N(J163))</f>
        <v/>
      </c>
      <c r="M163" s="3">
        <f>IF(A163="","",N(K163)-N(L163))</f>
        <v/>
      </c>
      <c r="P163" s="3">
        <f>IF(A163="","",IF(N(M163)&lt;=0,"Out",IF(N(M163)&lt;=N(N163),"Reorder","OK")))</f>
        <v/>
      </c>
      <c r="Q163" s="4">
        <f>IF(A163="","",N(K163)*N(G163))</f>
        <v/>
      </c>
      <c r="R163" s="3">
        <f>IF(A163="","",IF(SUMIFS(Movements!$E$2:$E$501,Movements!$B$2:$B$501,A163,Movements!$C$2:$C$501,"Sale",Movements!$A$2:$A$501,"&gt;="&amp;(TODAY()-30))=0,"",ROUND(N(K163)/(-SUMIFS(Movements!$E$2:$E$501,Movements!$B$2:$B$501,A163,Movements!$C$2:$C$501,"Sale",Movements!$A$2:$A$501,"&gt;="&amp;(TODAY()-30))/30),0)))</f>
        <v/>
      </c>
      <c r="X163" s="3">
        <f>IF(A163="","",IF(COUNT(S163:W163)&lt;2,"",MAX(S163:W163)-MIN(S163:W163)))</f>
        <v/>
      </c>
    </row>
    <row r="164">
      <c r="G164" s="10" t="n"/>
      <c r="H164" s="10" t="n"/>
      <c r="J164" s="3">
        <f>IF(A164="","",SUMIFS(Movements!$E$2:$E$501,Movements!$B$2:$B$501,A164))</f>
        <v/>
      </c>
      <c r="K164" s="3">
        <f>IF(A164="","",N(I164)+N(J164))</f>
        <v/>
      </c>
      <c r="M164" s="3">
        <f>IF(A164="","",N(K164)-N(L164))</f>
        <v/>
      </c>
      <c r="P164" s="3">
        <f>IF(A164="","",IF(N(M164)&lt;=0,"Out",IF(N(M164)&lt;=N(N164),"Reorder","OK")))</f>
        <v/>
      </c>
      <c r="Q164" s="4">
        <f>IF(A164="","",N(K164)*N(G164))</f>
        <v/>
      </c>
      <c r="R164" s="3">
        <f>IF(A164="","",IF(SUMIFS(Movements!$E$2:$E$501,Movements!$B$2:$B$501,A164,Movements!$C$2:$C$501,"Sale",Movements!$A$2:$A$501,"&gt;="&amp;(TODAY()-30))=0,"",ROUND(N(K164)/(-SUMIFS(Movements!$E$2:$E$501,Movements!$B$2:$B$501,A164,Movements!$C$2:$C$501,"Sale",Movements!$A$2:$A$501,"&gt;="&amp;(TODAY()-30))/30),0)))</f>
        <v/>
      </c>
      <c r="X164" s="3">
        <f>IF(A164="","",IF(COUNT(S164:W164)&lt;2,"",MAX(S164:W164)-MIN(S164:W164)))</f>
        <v/>
      </c>
    </row>
    <row r="165">
      <c r="G165" s="10" t="n"/>
      <c r="H165" s="10" t="n"/>
      <c r="J165" s="3">
        <f>IF(A165="","",SUMIFS(Movements!$E$2:$E$501,Movements!$B$2:$B$501,A165))</f>
        <v/>
      </c>
      <c r="K165" s="3">
        <f>IF(A165="","",N(I165)+N(J165))</f>
        <v/>
      </c>
      <c r="M165" s="3">
        <f>IF(A165="","",N(K165)-N(L165))</f>
        <v/>
      </c>
      <c r="P165" s="3">
        <f>IF(A165="","",IF(N(M165)&lt;=0,"Out",IF(N(M165)&lt;=N(N165),"Reorder","OK")))</f>
        <v/>
      </c>
      <c r="Q165" s="4">
        <f>IF(A165="","",N(K165)*N(G165))</f>
        <v/>
      </c>
      <c r="R165" s="3">
        <f>IF(A165="","",IF(SUMIFS(Movements!$E$2:$E$501,Movements!$B$2:$B$501,A165,Movements!$C$2:$C$501,"Sale",Movements!$A$2:$A$501,"&gt;="&amp;(TODAY()-30))=0,"",ROUND(N(K165)/(-SUMIFS(Movements!$E$2:$E$501,Movements!$B$2:$B$501,A165,Movements!$C$2:$C$501,"Sale",Movements!$A$2:$A$501,"&gt;="&amp;(TODAY()-30))/30),0)))</f>
        <v/>
      </c>
      <c r="X165" s="3">
        <f>IF(A165="","",IF(COUNT(S165:W165)&lt;2,"",MAX(S165:W165)-MIN(S165:W165)))</f>
        <v/>
      </c>
    </row>
    <row r="166">
      <c r="G166" s="10" t="n"/>
      <c r="H166" s="10" t="n"/>
      <c r="J166" s="3">
        <f>IF(A166="","",SUMIFS(Movements!$E$2:$E$501,Movements!$B$2:$B$501,A166))</f>
        <v/>
      </c>
      <c r="K166" s="3">
        <f>IF(A166="","",N(I166)+N(J166))</f>
        <v/>
      </c>
      <c r="M166" s="3">
        <f>IF(A166="","",N(K166)-N(L166))</f>
        <v/>
      </c>
      <c r="P166" s="3">
        <f>IF(A166="","",IF(N(M166)&lt;=0,"Out",IF(N(M166)&lt;=N(N166),"Reorder","OK")))</f>
        <v/>
      </c>
      <c r="Q166" s="4">
        <f>IF(A166="","",N(K166)*N(G166))</f>
        <v/>
      </c>
      <c r="R166" s="3">
        <f>IF(A166="","",IF(SUMIFS(Movements!$E$2:$E$501,Movements!$B$2:$B$501,A166,Movements!$C$2:$C$501,"Sale",Movements!$A$2:$A$501,"&gt;="&amp;(TODAY()-30))=0,"",ROUND(N(K166)/(-SUMIFS(Movements!$E$2:$E$501,Movements!$B$2:$B$501,A166,Movements!$C$2:$C$501,"Sale",Movements!$A$2:$A$501,"&gt;="&amp;(TODAY()-30))/30),0)))</f>
        <v/>
      </c>
      <c r="X166" s="3">
        <f>IF(A166="","",IF(COUNT(S166:W166)&lt;2,"",MAX(S166:W166)-MIN(S166:W166)))</f>
        <v/>
      </c>
    </row>
    <row r="167">
      <c r="G167" s="10" t="n"/>
      <c r="H167" s="10" t="n"/>
      <c r="J167" s="3">
        <f>IF(A167="","",SUMIFS(Movements!$E$2:$E$501,Movements!$B$2:$B$501,A167))</f>
        <v/>
      </c>
      <c r="K167" s="3">
        <f>IF(A167="","",N(I167)+N(J167))</f>
        <v/>
      </c>
      <c r="M167" s="3">
        <f>IF(A167="","",N(K167)-N(L167))</f>
        <v/>
      </c>
      <c r="P167" s="3">
        <f>IF(A167="","",IF(N(M167)&lt;=0,"Out",IF(N(M167)&lt;=N(N167),"Reorder","OK")))</f>
        <v/>
      </c>
      <c r="Q167" s="4">
        <f>IF(A167="","",N(K167)*N(G167))</f>
        <v/>
      </c>
      <c r="R167" s="3">
        <f>IF(A167="","",IF(SUMIFS(Movements!$E$2:$E$501,Movements!$B$2:$B$501,A167,Movements!$C$2:$C$501,"Sale",Movements!$A$2:$A$501,"&gt;="&amp;(TODAY()-30))=0,"",ROUND(N(K167)/(-SUMIFS(Movements!$E$2:$E$501,Movements!$B$2:$B$501,A167,Movements!$C$2:$C$501,"Sale",Movements!$A$2:$A$501,"&gt;="&amp;(TODAY()-30))/30),0)))</f>
        <v/>
      </c>
      <c r="X167" s="3">
        <f>IF(A167="","",IF(COUNT(S167:W167)&lt;2,"",MAX(S167:W167)-MIN(S167:W167)))</f>
        <v/>
      </c>
    </row>
    <row r="168">
      <c r="G168" s="10" t="n"/>
      <c r="H168" s="10" t="n"/>
      <c r="J168" s="3">
        <f>IF(A168="","",SUMIFS(Movements!$E$2:$E$501,Movements!$B$2:$B$501,A168))</f>
        <v/>
      </c>
      <c r="K168" s="3">
        <f>IF(A168="","",N(I168)+N(J168))</f>
        <v/>
      </c>
      <c r="M168" s="3">
        <f>IF(A168="","",N(K168)-N(L168))</f>
        <v/>
      </c>
      <c r="P168" s="3">
        <f>IF(A168="","",IF(N(M168)&lt;=0,"Out",IF(N(M168)&lt;=N(N168),"Reorder","OK")))</f>
        <v/>
      </c>
      <c r="Q168" s="4">
        <f>IF(A168="","",N(K168)*N(G168))</f>
        <v/>
      </c>
      <c r="R168" s="3">
        <f>IF(A168="","",IF(SUMIFS(Movements!$E$2:$E$501,Movements!$B$2:$B$501,A168,Movements!$C$2:$C$501,"Sale",Movements!$A$2:$A$501,"&gt;="&amp;(TODAY()-30))=0,"",ROUND(N(K168)/(-SUMIFS(Movements!$E$2:$E$501,Movements!$B$2:$B$501,A168,Movements!$C$2:$C$501,"Sale",Movements!$A$2:$A$501,"&gt;="&amp;(TODAY()-30))/30),0)))</f>
        <v/>
      </c>
      <c r="X168" s="3">
        <f>IF(A168="","",IF(COUNT(S168:W168)&lt;2,"",MAX(S168:W168)-MIN(S168:W168)))</f>
        <v/>
      </c>
    </row>
    <row r="169">
      <c r="G169" s="10" t="n"/>
      <c r="H169" s="10" t="n"/>
      <c r="J169" s="3">
        <f>IF(A169="","",SUMIFS(Movements!$E$2:$E$501,Movements!$B$2:$B$501,A169))</f>
        <v/>
      </c>
      <c r="K169" s="3">
        <f>IF(A169="","",N(I169)+N(J169))</f>
        <v/>
      </c>
      <c r="M169" s="3">
        <f>IF(A169="","",N(K169)-N(L169))</f>
        <v/>
      </c>
      <c r="P169" s="3">
        <f>IF(A169="","",IF(N(M169)&lt;=0,"Out",IF(N(M169)&lt;=N(N169),"Reorder","OK")))</f>
        <v/>
      </c>
      <c r="Q169" s="4">
        <f>IF(A169="","",N(K169)*N(G169))</f>
        <v/>
      </c>
      <c r="R169" s="3">
        <f>IF(A169="","",IF(SUMIFS(Movements!$E$2:$E$501,Movements!$B$2:$B$501,A169,Movements!$C$2:$C$501,"Sale",Movements!$A$2:$A$501,"&gt;="&amp;(TODAY()-30))=0,"",ROUND(N(K169)/(-SUMIFS(Movements!$E$2:$E$501,Movements!$B$2:$B$501,A169,Movements!$C$2:$C$501,"Sale",Movements!$A$2:$A$501,"&gt;="&amp;(TODAY()-30))/30),0)))</f>
        <v/>
      </c>
      <c r="X169" s="3">
        <f>IF(A169="","",IF(COUNT(S169:W169)&lt;2,"",MAX(S169:W169)-MIN(S169:W169)))</f>
        <v/>
      </c>
    </row>
    <row r="170">
      <c r="G170" s="10" t="n"/>
      <c r="H170" s="10" t="n"/>
      <c r="J170" s="3">
        <f>IF(A170="","",SUMIFS(Movements!$E$2:$E$501,Movements!$B$2:$B$501,A170))</f>
        <v/>
      </c>
      <c r="K170" s="3">
        <f>IF(A170="","",N(I170)+N(J170))</f>
        <v/>
      </c>
      <c r="M170" s="3">
        <f>IF(A170="","",N(K170)-N(L170))</f>
        <v/>
      </c>
      <c r="P170" s="3">
        <f>IF(A170="","",IF(N(M170)&lt;=0,"Out",IF(N(M170)&lt;=N(N170),"Reorder","OK")))</f>
        <v/>
      </c>
      <c r="Q170" s="4">
        <f>IF(A170="","",N(K170)*N(G170))</f>
        <v/>
      </c>
      <c r="R170" s="3">
        <f>IF(A170="","",IF(SUMIFS(Movements!$E$2:$E$501,Movements!$B$2:$B$501,A170,Movements!$C$2:$C$501,"Sale",Movements!$A$2:$A$501,"&gt;="&amp;(TODAY()-30))=0,"",ROUND(N(K170)/(-SUMIFS(Movements!$E$2:$E$501,Movements!$B$2:$B$501,A170,Movements!$C$2:$C$501,"Sale",Movements!$A$2:$A$501,"&gt;="&amp;(TODAY()-30))/30),0)))</f>
        <v/>
      </c>
      <c r="X170" s="3">
        <f>IF(A170="","",IF(COUNT(S170:W170)&lt;2,"",MAX(S170:W170)-MIN(S170:W170)))</f>
        <v/>
      </c>
    </row>
    <row r="171">
      <c r="G171" s="10" t="n"/>
      <c r="H171" s="10" t="n"/>
      <c r="J171" s="3">
        <f>IF(A171="","",SUMIFS(Movements!$E$2:$E$501,Movements!$B$2:$B$501,A171))</f>
        <v/>
      </c>
      <c r="K171" s="3">
        <f>IF(A171="","",N(I171)+N(J171))</f>
        <v/>
      </c>
      <c r="M171" s="3">
        <f>IF(A171="","",N(K171)-N(L171))</f>
        <v/>
      </c>
      <c r="P171" s="3">
        <f>IF(A171="","",IF(N(M171)&lt;=0,"Out",IF(N(M171)&lt;=N(N171),"Reorder","OK")))</f>
        <v/>
      </c>
      <c r="Q171" s="4">
        <f>IF(A171="","",N(K171)*N(G171))</f>
        <v/>
      </c>
      <c r="R171" s="3">
        <f>IF(A171="","",IF(SUMIFS(Movements!$E$2:$E$501,Movements!$B$2:$B$501,A171,Movements!$C$2:$C$501,"Sale",Movements!$A$2:$A$501,"&gt;="&amp;(TODAY()-30))=0,"",ROUND(N(K171)/(-SUMIFS(Movements!$E$2:$E$501,Movements!$B$2:$B$501,A171,Movements!$C$2:$C$501,"Sale",Movements!$A$2:$A$501,"&gt;="&amp;(TODAY()-30))/30),0)))</f>
        <v/>
      </c>
      <c r="X171" s="3">
        <f>IF(A171="","",IF(COUNT(S171:W171)&lt;2,"",MAX(S171:W171)-MIN(S171:W171)))</f>
        <v/>
      </c>
    </row>
    <row r="172">
      <c r="G172" s="10" t="n"/>
      <c r="H172" s="10" t="n"/>
      <c r="J172" s="3">
        <f>IF(A172="","",SUMIFS(Movements!$E$2:$E$501,Movements!$B$2:$B$501,A172))</f>
        <v/>
      </c>
      <c r="K172" s="3">
        <f>IF(A172="","",N(I172)+N(J172))</f>
        <v/>
      </c>
      <c r="M172" s="3">
        <f>IF(A172="","",N(K172)-N(L172))</f>
        <v/>
      </c>
      <c r="P172" s="3">
        <f>IF(A172="","",IF(N(M172)&lt;=0,"Out",IF(N(M172)&lt;=N(N172),"Reorder","OK")))</f>
        <v/>
      </c>
      <c r="Q172" s="4">
        <f>IF(A172="","",N(K172)*N(G172))</f>
        <v/>
      </c>
      <c r="R172" s="3">
        <f>IF(A172="","",IF(SUMIFS(Movements!$E$2:$E$501,Movements!$B$2:$B$501,A172,Movements!$C$2:$C$501,"Sale",Movements!$A$2:$A$501,"&gt;="&amp;(TODAY()-30))=0,"",ROUND(N(K172)/(-SUMIFS(Movements!$E$2:$E$501,Movements!$B$2:$B$501,A172,Movements!$C$2:$C$501,"Sale",Movements!$A$2:$A$501,"&gt;="&amp;(TODAY()-30))/30),0)))</f>
        <v/>
      </c>
      <c r="X172" s="3">
        <f>IF(A172="","",IF(COUNT(S172:W172)&lt;2,"",MAX(S172:W172)-MIN(S172:W172)))</f>
        <v/>
      </c>
    </row>
    <row r="173">
      <c r="G173" s="10" t="n"/>
      <c r="H173" s="10" t="n"/>
      <c r="J173" s="3">
        <f>IF(A173="","",SUMIFS(Movements!$E$2:$E$501,Movements!$B$2:$B$501,A173))</f>
        <v/>
      </c>
      <c r="K173" s="3">
        <f>IF(A173="","",N(I173)+N(J173))</f>
        <v/>
      </c>
      <c r="M173" s="3">
        <f>IF(A173="","",N(K173)-N(L173))</f>
        <v/>
      </c>
      <c r="P173" s="3">
        <f>IF(A173="","",IF(N(M173)&lt;=0,"Out",IF(N(M173)&lt;=N(N173),"Reorder","OK")))</f>
        <v/>
      </c>
      <c r="Q173" s="4">
        <f>IF(A173="","",N(K173)*N(G173))</f>
        <v/>
      </c>
      <c r="R173" s="3">
        <f>IF(A173="","",IF(SUMIFS(Movements!$E$2:$E$501,Movements!$B$2:$B$501,A173,Movements!$C$2:$C$501,"Sale",Movements!$A$2:$A$501,"&gt;="&amp;(TODAY()-30))=0,"",ROUND(N(K173)/(-SUMIFS(Movements!$E$2:$E$501,Movements!$B$2:$B$501,A173,Movements!$C$2:$C$501,"Sale",Movements!$A$2:$A$501,"&gt;="&amp;(TODAY()-30))/30),0)))</f>
        <v/>
      </c>
      <c r="X173" s="3">
        <f>IF(A173="","",IF(COUNT(S173:W173)&lt;2,"",MAX(S173:W173)-MIN(S173:W173)))</f>
        <v/>
      </c>
    </row>
    <row r="174">
      <c r="G174" s="10" t="n"/>
      <c r="H174" s="10" t="n"/>
      <c r="J174" s="3">
        <f>IF(A174="","",SUMIFS(Movements!$E$2:$E$501,Movements!$B$2:$B$501,A174))</f>
        <v/>
      </c>
      <c r="K174" s="3">
        <f>IF(A174="","",N(I174)+N(J174))</f>
        <v/>
      </c>
      <c r="M174" s="3">
        <f>IF(A174="","",N(K174)-N(L174))</f>
        <v/>
      </c>
      <c r="P174" s="3">
        <f>IF(A174="","",IF(N(M174)&lt;=0,"Out",IF(N(M174)&lt;=N(N174),"Reorder","OK")))</f>
        <v/>
      </c>
      <c r="Q174" s="4">
        <f>IF(A174="","",N(K174)*N(G174))</f>
        <v/>
      </c>
      <c r="R174" s="3">
        <f>IF(A174="","",IF(SUMIFS(Movements!$E$2:$E$501,Movements!$B$2:$B$501,A174,Movements!$C$2:$C$501,"Sale",Movements!$A$2:$A$501,"&gt;="&amp;(TODAY()-30))=0,"",ROUND(N(K174)/(-SUMIFS(Movements!$E$2:$E$501,Movements!$B$2:$B$501,A174,Movements!$C$2:$C$501,"Sale",Movements!$A$2:$A$501,"&gt;="&amp;(TODAY()-30))/30),0)))</f>
        <v/>
      </c>
      <c r="X174" s="3">
        <f>IF(A174="","",IF(COUNT(S174:W174)&lt;2,"",MAX(S174:W174)-MIN(S174:W174)))</f>
        <v/>
      </c>
    </row>
    <row r="175">
      <c r="G175" s="10" t="n"/>
      <c r="H175" s="10" t="n"/>
      <c r="J175" s="3">
        <f>IF(A175="","",SUMIFS(Movements!$E$2:$E$501,Movements!$B$2:$B$501,A175))</f>
        <v/>
      </c>
      <c r="K175" s="3">
        <f>IF(A175="","",N(I175)+N(J175))</f>
        <v/>
      </c>
      <c r="M175" s="3">
        <f>IF(A175="","",N(K175)-N(L175))</f>
        <v/>
      </c>
      <c r="P175" s="3">
        <f>IF(A175="","",IF(N(M175)&lt;=0,"Out",IF(N(M175)&lt;=N(N175),"Reorder","OK")))</f>
        <v/>
      </c>
      <c r="Q175" s="4">
        <f>IF(A175="","",N(K175)*N(G175))</f>
        <v/>
      </c>
      <c r="R175" s="3">
        <f>IF(A175="","",IF(SUMIFS(Movements!$E$2:$E$501,Movements!$B$2:$B$501,A175,Movements!$C$2:$C$501,"Sale",Movements!$A$2:$A$501,"&gt;="&amp;(TODAY()-30))=0,"",ROUND(N(K175)/(-SUMIFS(Movements!$E$2:$E$501,Movements!$B$2:$B$501,A175,Movements!$C$2:$C$501,"Sale",Movements!$A$2:$A$501,"&gt;="&amp;(TODAY()-30))/30),0)))</f>
        <v/>
      </c>
      <c r="X175" s="3">
        <f>IF(A175="","",IF(COUNT(S175:W175)&lt;2,"",MAX(S175:W175)-MIN(S175:W175)))</f>
        <v/>
      </c>
    </row>
    <row r="176">
      <c r="G176" s="10" t="n"/>
      <c r="H176" s="10" t="n"/>
      <c r="J176" s="3">
        <f>IF(A176="","",SUMIFS(Movements!$E$2:$E$501,Movements!$B$2:$B$501,A176))</f>
        <v/>
      </c>
      <c r="K176" s="3">
        <f>IF(A176="","",N(I176)+N(J176))</f>
        <v/>
      </c>
      <c r="M176" s="3">
        <f>IF(A176="","",N(K176)-N(L176))</f>
        <v/>
      </c>
      <c r="P176" s="3">
        <f>IF(A176="","",IF(N(M176)&lt;=0,"Out",IF(N(M176)&lt;=N(N176),"Reorder","OK")))</f>
        <v/>
      </c>
      <c r="Q176" s="4">
        <f>IF(A176="","",N(K176)*N(G176))</f>
        <v/>
      </c>
      <c r="R176" s="3">
        <f>IF(A176="","",IF(SUMIFS(Movements!$E$2:$E$501,Movements!$B$2:$B$501,A176,Movements!$C$2:$C$501,"Sale",Movements!$A$2:$A$501,"&gt;="&amp;(TODAY()-30))=0,"",ROUND(N(K176)/(-SUMIFS(Movements!$E$2:$E$501,Movements!$B$2:$B$501,A176,Movements!$C$2:$C$501,"Sale",Movements!$A$2:$A$501,"&gt;="&amp;(TODAY()-30))/30),0)))</f>
        <v/>
      </c>
      <c r="X176" s="3">
        <f>IF(A176="","",IF(COUNT(S176:W176)&lt;2,"",MAX(S176:W176)-MIN(S176:W176)))</f>
        <v/>
      </c>
    </row>
    <row r="177">
      <c r="G177" s="10" t="n"/>
      <c r="H177" s="10" t="n"/>
      <c r="J177" s="3">
        <f>IF(A177="","",SUMIFS(Movements!$E$2:$E$501,Movements!$B$2:$B$501,A177))</f>
        <v/>
      </c>
      <c r="K177" s="3">
        <f>IF(A177="","",N(I177)+N(J177))</f>
        <v/>
      </c>
      <c r="M177" s="3">
        <f>IF(A177="","",N(K177)-N(L177))</f>
        <v/>
      </c>
      <c r="P177" s="3">
        <f>IF(A177="","",IF(N(M177)&lt;=0,"Out",IF(N(M177)&lt;=N(N177),"Reorder","OK")))</f>
        <v/>
      </c>
      <c r="Q177" s="4">
        <f>IF(A177="","",N(K177)*N(G177))</f>
        <v/>
      </c>
      <c r="R177" s="3">
        <f>IF(A177="","",IF(SUMIFS(Movements!$E$2:$E$501,Movements!$B$2:$B$501,A177,Movements!$C$2:$C$501,"Sale",Movements!$A$2:$A$501,"&gt;="&amp;(TODAY()-30))=0,"",ROUND(N(K177)/(-SUMIFS(Movements!$E$2:$E$501,Movements!$B$2:$B$501,A177,Movements!$C$2:$C$501,"Sale",Movements!$A$2:$A$501,"&gt;="&amp;(TODAY()-30))/30),0)))</f>
        <v/>
      </c>
      <c r="X177" s="3">
        <f>IF(A177="","",IF(COUNT(S177:W177)&lt;2,"",MAX(S177:W177)-MIN(S177:W177)))</f>
        <v/>
      </c>
    </row>
    <row r="178">
      <c r="G178" s="10" t="n"/>
      <c r="H178" s="10" t="n"/>
      <c r="J178" s="3">
        <f>IF(A178="","",SUMIFS(Movements!$E$2:$E$501,Movements!$B$2:$B$501,A178))</f>
        <v/>
      </c>
      <c r="K178" s="3">
        <f>IF(A178="","",N(I178)+N(J178))</f>
        <v/>
      </c>
      <c r="M178" s="3">
        <f>IF(A178="","",N(K178)-N(L178))</f>
        <v/>
      </c>
      <c r="P178" s="3">
        <f>IF(A178="","",IF(N(M178)&lt;=0,"Out",IF(N(M178)&lt;=N(N178),"Reorder","OK")))</f>
        <v/>
      </c>
      <c r="Q178" s="4">
        <f>IF(A178="","",N(K178)*N(G178))</f>
        <v/>
      </c>
      <c r="R178" s="3">
        <f>IF(A178="","",IF(SUMIFS(Movements!$E$2:$E$501,Movements!$B$2:$B$501,A178,Movements!$C$2:$C$501,"Sale",Movements!$A$2:$A$501,"&gt;="&amp;(TODAY()-30))=0,"",ROUND(N(K178)/(-SUMIFS(Movements!$E$2:$E$501,Movements!$B$2:$B$501,A178,Movements!$C$2:$C$501,"Sale",Movements!$A$2:$A$501,"&gt;="&amp;(TODAY()-30))/30),0)))</f>
        <v/>
      </c>
      <c r="X178" s="3">
        <f>IF(A178="","",IF(COUNT(S178:W178)&lt;2,"",MAX(S178:W178)-MIN(S178:W178)))</f>
        <v/>
      </c>
    </row>
    <row r="179">
      <c r="G179" s="10" t="n"/>
      <c r="H179" s="10" t="n"/>
      <c r="J179" s="3">
        <f>IF(A179="","",SUMIFS(Movements!$E$2:$E$501,Movements!$B$2:$B$501,A179))</f>
        <v/>
      </c>
      <c r="K179" s="3">
        <f>IF(A179="","",N(I179)+N(J179))</f>
        <v/>
      </c>
      <c r="M179" s="3">
        <f>IF(A179="","",N(K179)-N(L179))</f>
        <v/>
      </c>
      <c r="P179" s="3">
        <f>IF(A179="","",IF(N(M179)&lt;=0,"Out",IF(N(M179)&lt;=N(N179),"Reorder","OK")))</f>
        <v/>
      </c>
      <c r="Q179" s="4">
        <f>IF(A179="","",N(K179)*N(G179))</f>
        <v/>
      </c>
      <c r="R179" s="3">
        <f>IF(A179="","",IF(SUMIFS(Movements!$E$2:$E$501,Movements!$B$2:$B$501,A179,Movements!$C$2:$C$501,"Sale",Movements!$A$2:$A$501,"&gt;="&amp;(TODAY()-30))=0,"",ROUND(N(K179)/(-SUMIFS(Movements!$E$2:$E$501,Movements!$B$2:$B$501,A179,Movements!$C$2:$C$501,"Sale",Movements!$A$2:$A$501,"&gt;="&amp;(TODAY()-30))/30),0)))</f>
        <v/>
      </c>
      <c r="X179" s="3">
        <f>IF(A179="","",IF(COUNT(S179:W179)&lt;2,"",MAX(S179:W179)-MIN(S179:W179)))</f>
        <v/>
      </c>
    </row>
    <row r="180">
      <c r="G180" s="10" t="n"/>
      <c r="H180" s="10" t="n"/>
      <c r="J180" s="3">
        <f>IF(A180="","",SUMIFS(Movements!$E$2:$E$501,Movements!$B$2:$B$501,A180))</f>
        <v/>
      </c>
      <c r="K180" s="3">
        <f>IF(A180="","",N(I180)+N(J180))</f>
        <v/>
      </c>
      <c r="M180" s="3">
        <f>IF(A180="","",N(K180)-N(L180))</f>
        <v/>
      </c>
      <c r="P180" s="3">
        <f>IF(A180="","",IF(N(M180)&lt;=0,"Out",IF(N(M180)&lt;=N(N180),"Reorder","OK")))</f>
        <v/>
      </c>
      <c r="Q180" s="4">
        <f>IF(A180="","",N(K180)*N(G180))</f>
        <v/>
      </c>
      <c r="R180" s="3">
        <f>IF(A180="","",IF(SUMIFS(Movements!$E$2:$E$501,Movements!$B$2:$B$501,A180,Movements!$C$2:$C$501,"Sale",Movements!$A$2:$A$501,"&gt;="&amp;(TODAY()-30))=0,"",ROUND(N(K180)/(-SUMIFS(Movements!$E$2:$E$501,Movements!$B$2:$B$501,A180,Movements!$C$2:$C$501,"Sale",Movements!$A$2:$A$501,"&gt;="&amp;(TODAY()-30))/30),0)))</f>
        <v/>
      </c>
      <c r="X180" s="3">
        <f>IF(A180="","",IF(COUNT(S180:W180)&lt;2,"",MAX(S180:W180)-MIN(S180:W180)))</f>
        <v/>
      </c>
    </row>
    <row r="181">
      <c r="G181" s="10" t="n"/>
      <c r="H181" s="10" t="n"/>
      <c r="J181" s="3">
        <f>IF(A181="","",SUMIFS(Movements!$E$2:$E$501,Movements!$B$2:$B$501,A181))</f>
        <v/>
      </c>
      <c r="K181" s="3">
        <f>IF(A181="","",N(I181)+N(J181))</f>
        <v/>
      </c>
      <c r="M181" s="3">
        <f>IF(A181="","",N(K181)-N(L181))</f>
        <v/>
      </c>
      <c r="P181" s="3">
        <f>IF(A181="","",IF(N(M181)&lt;=0,"Out",IF(N(M181)&lt;=N(N181),"Reorder","OK")))</f>
        <v/>
      </c>
      <c r="Q181" s="4">
        <f>IF(A181="","",N(K181)*N(G181))</f>
        <v/>
      </c>
      <c r="R181" s="3">
        <f>IF(A181="","",IF(SUMIFS(Movements!$E$2:$E$501,Movements!$B$2:$B$501,A181,Movements!$C$2:$C$501,"Sale",Movements!$A$2:$A$501,"&gt;="&amp;(TODAY()-30))=0,"",ROUND(N(K181)/(-SUMIFS(Movements!$E$2:$E$501,Movements!$B$2:$B$501,A181,Movements!$C$2:$C$501,"Sale",Movements!$A$2:$A$501,"&gt;="&amp;(TODAY()-30))/30),0)))</f>
        <v/>
      </c>
      <c r="X181" s="3">
        <f>IF(A181="","",IF(COUNT(S181:W181)&lt;2,"",MAX(S181:W181)-MIN(S181:W181)))</f>
        <v/>
      </c>
    </row>
    <row r="182">
      <c r="G182" s="10" t="n"/>
      <c r="H182" s="10" t="n"/>
      <c r="J182" s="3">
        <f>IF(A182="","",SUMIFS(Movements!$E$2:$E$501,Movements!$B$2:$B$501,A182))</f>
        <v/>
      </c>
      <c r="K182" s="3">
        <f>IF(A182="","",N(I182)+N(J182))</f>
        <v/>
      </c>
      <c r="M182" s="3">
        <f>IF(A182="","",N(K182)-N(L182))</f>
        <v/>
      </c>
      <c r="P182" s="3">
        <f>IF(A182="","",IF(N(M182)&lt;=0,"Out",IF(N(M182)&lt;=N(N182),"Reorder","OK")))</f>
        <v/>
      </c>
      <c r="Q182" s="4">
        <f>IF(A182="","",N(K182)*N(G182))</f>
        <v/>
      </c>
      <c r="R182" s="3">
        <f>IF(A182="","",IF(SUMIFS(Movements!$E$2:$E$501,Movements!$B$2:$B$501,A182,Movements!$C$2:$C$501,"Sale",Movements!$A$2:$A$501,"&gt;="&amp;(TODAY()-30))=0,"",ROUND(N(K182)/(-SUMIFS(Movements!$E$2:$E$501,Movements!$B$2:$B$501,A182,Movements!$C$2:$C$501,"Sale",Movements!$A$2:$A$501,"&gt;="&amp;(TODAY()-30))/30),0)))</f>
        <v/>
      </c>
      <c r="X182" s="3">
        <f>IF(A182="","",IF(COUNT(S182:W182)&lt;2,"",MAX(S182:W182)-MIN(S182:W182)))</f>
        <v/>
      </c>
    </row>
    <row r="183">
      <c r="G183" s="10" t="n"/>
      <c r="H183" s="10" t="n"/>
      <c r="J183" s="3">
        <f>IF(A183="","",SUMIFS(Movements!$E$2:$E$501,Movements!$B$2:$B$501,A183))</f>
        <v/>
      </c>
      <c r="K183" s="3">
        <f>IF(A183="","",N(I183)+N(J183))</f>
        <v/>
      </c>
      <c r="M183" s="3">
        <f>IF(A183="","",N(K183)-N(L183))</f>
        <v/>
      </c>
      <c r="P183" s="3">
        <f>IF(A183="","",IF(N(M183)&lt;=0,"Out",IF(N(M183)&lt;=N(N183),"Reorder","OK")))</f>
        <v/>
      </c>
      <c r="Q183" s="4">
        <f>IF(A183="","",N(K183)*N(G183))</f>
        <v/>
      </c>
      <c r="R183" s="3">
        <f>IF(A183="","",IF(SUMIFS(Movements!$E$2:$E$501,Movements!$B$2:$B$501,A183,Movements!$C$2:$C$501,"Sale",Movements!$A$2:$A$501,"&gt;="&amp;(TODAY()-30))=0,"",ROUND(N(K183)/(-SUMIFS(Movements!$E$2:$E$501,Movements!$B$2:$B$501,A183,Movements!$C$2:$C$501,"Sale",Movements!$A$2:$A$501,"&gt;="&amp;(TODAY()-30))/30),0)))</f>
        <v/>
      </c>
      <c r="X183" s="3">
        <f>IF(A183="","",IF(COUNT(S183:W183)&lt;2,"",MAX(S183:W183)-MIN(S183:W183)))</f>
        <v/>
      </c>
    </row>
    <row r="184">
      <c r="G184" s="10" t="n"/>
      <c r="H184" s="10" t="n"/>
      <c r="J184" s="3">
        <f>IF(A184="","",SUMIFS(Movements!$E$2:$E$501,Movements!$B$2:$B$501,A184))</f>
        <v/>
      </c>
      <c r="K184" s="3">
        <f>IF(A184="","",N(I184)+N(J184))</f>
        <v/>
      </c>
      <c r="M184" s="3">
        <f>IF(A184="","",N(K184)-N(L184))</f>
        <v/>
      </c>
      <c r="P184" s="3">
        <f>IF(A184="","",IF(N(M184)&lt;=0,"Out",IF(N(M184)&lt;=N(N184),"Reorder","OK")))</f>
        <v/>
      </c>
      <c r="Q184" s="4">
        <f>IF(A184="","",N(K184)*N(G184))</f>
        <v/>
      </c>
      <c r="R184" s="3">
        <f>IF(A184="","",IF(SUMIFS(Movements!$E$2:$E$501,Movements!$B$2:$B$501,A184,Movements!$C$2:$C$501,"Sale",Movements!$A$2:$A$501,"&gt;="&amp;(TODAY()-30))=0,"",ROUND(N(K184)/(-SUMIFS(Movements!$E$2:$E$501,Movements!$B$2:$B$501,A184,Movements!$C$2:$C$501,"Sale",Movements!$A$2:$A$501,"&gt;="&amp;(TODAY()-30))/30),0)))</f>
        <v/>
      </c>
      <c r="X184" s="3">
        <f>IF(A184="","",IF(COUNT(S184:W184)&lt;2,"",MAX(S184:W184)-MIN(S184:W184)))</f>
        <v/>
      </c>
    </row>
    <row r="185">
      <c r="G185" s="10" t="n"/>
      <c r="H185" s="10" t="n"/>
      <c r="J185" s="3">
        <f>IF(A185="","",SUMIFS(Movements!$E$2:$E$501,Movements!$B$2:$B$501,A185))</f>
        <v/>
      </c>
      <c r="K185" s="3">
        <f>IF(A185="","",N(I185)+N(J185))</f>
        <v/>
      </c>
      <c r="M185" s="3">
        <f>IF(A185="","",N(K185)-N(L185))</f>
        <v/>
      </c>
      <c r="P185" s="3">
        <f>IF(A185="","",IF(N(M185)&lt;=0,"Out",IF(N(M185)&lt;=N(N185),"Reorder","OK")))</f>
        <v/>
      </c>
      <c r="Q185" s="4">
        <f>IF(A185="","",N(K185)*N(G185))</f>
        <v/>
      </c>
      <c r="R185" s="3">
        <f>IF(A185="","",IF(SUMIFS(Movements!$E$2:$E$501,Movements!$B$2:$B$501,A185,Movements!$C$2:$C$501,"Sale",Movements!$A$2:$A$501,"&gt;="&amp;(TODAY()-30))=0,"",ROUND(N(K185)/(-SUMIFS(Movements!$E$2:$E$501,Movements!$B$2:$B$501,A185,Movements!$C$2:$C$501,"Sale",Movements!$A$2:$A$501,"&gt;="&amp;(TODAY()-30))/30),0)))</f>
        <v/>
      </c>
      <c r="X185" s="3">
        <f>IF(A185="","",IF(COUNT(S185:W185)&lt;2,"",MAX(S185:W185)-MIN(S185:W185)))</f>
        <v/>
      </c>
    </row>
    <row r="186">
      <c r="G186" s="10" t="n"/>
      <c r="H186" s="10" t="n"/>
      <c r="J186" s="3">
        <f>IF(A186="","",SUMIFS(Movements!$E$2:$E$501,Movements!$B$2:$B$501,A186))</f>
        <v/>
      </c>
      <c r="K186" s="3">
        <f>IF(A186="","",N(I186)+N(J186))</f>
        <v/>
      </c>
      <c r="M186" s="3">
        <f>IF(A186="","",N(K186)-N(L186))</f>
        <v/>
      </c>
      <c r="P186" s="3">
        <f>IF(A186="","",IF(N(M186)&lt;=0,"Out",IF(N(M186)&lt;=N(N186),"Reorder","OK")))</f>
        <v/>
      </c>
      <c r="Q186" s="4">
        <f>IF(A186="","",N(K186)*N(G186))</f>
        <v/>
      </c>
      <c r="R186" s="3">
        <f>IF(A186="","",IF(SUMIFS(Movements!$E$2:$E$501,Movements!$B$2:$B$501,A186,Movements!$C$2:$C$501,"Sale",Movements!$A$2:$A$501,"&gt;="&amp;(TODAY()-30))=0,"",ROUND(N(K186)/(-SUMIFS(Movements!$E$2:$E$501,Movements!$B$2:$B$501,A186,Movements!$C$2:$C$501,"Sale",Movements!$A$2:$A$501,"&gt;="&amp;(TODAY()-30))/30),0)))</f>
        <v/>
      </c>
      <c r="X186" s="3">
        <f>IF(A186="","",IF(COUNT(S186:W186)&lt;2,"",MAX(S186:W186)-MIN(S186:W186)))</f>
        <v/>
      </c>
    </row>
    <row r="187">
      <c r="G187" s="10" t="n"/>
      <c r="H187" s="10" t="n"/>
      <c r="J187" s="3">
        <f>IF(A187="","",SUMIFS(Movements!$E$2:$E$501,Movements!$B$2:$B$501,A187))</f>
        <v/>
      </c>
      <c r="K187" s="3">
        <f>IF(A187="","",N(I187)+N(J187))</f>
        <v/>
      </c>
      <c r="M187" s="3">
        <f>IF(A187="","",N(K187)-N(L187))</f>
        <v/>
      </c>
      <c r="P187" s="3">
        <f>IF(A187="","",IF(N(M187)&lt;=0,"Out",IF(N(M187)&lt;=N(N187),"Reorder","OK")))</f>
        <v/>
      </c>
      <c r="Q187" s="4">
        <f>IF(A187="","",N(K187)*N(G187))</f>
        <v/>
      </c>
      <c r="R187" s="3">
        <f>IF(A187="","",IF(SUMIFS(Movements!$E$2:$E$501,Movements!$B$2:$B$501,A187,Movements!$C$2:$C$501,"Sale",Movements!$A$2:$A$501,"&gt;="&amp;(TODAY()-30))=0,"",ROUND(N(K187)/(-SUMIFS(Movements!$E$2:$E$501,Movements!$B$2:$B$501,A187,Movements!$C$2:$C$501,"Sale",Movements!$A$2:$A$501,"&gt;="&amp;(TODAY()-30))/30),0)))</f>
        <v/>
      </c>
      <c r="X187" s="3">
        <f>IF(A187="","",IF(COUNT(S187:W187)&lt;2,"",MAX(S187:W187)-MIN(S187:W187)))</f>
        <v/>
      </c>
    </row>
    <row r="188">
      <c r="G188" s="10" t="n"/>
      <c r="H188" s="10" t="n"/>
      <c r="J188" s="3">
        <f>IF(A188="","",SUMIFS(Movements!$E$2:$E$501,Movements!$B$2:$B$501,A188))</f>
        <v/>
      </c>
      <c r="K188" s="3">
        <f>IF(A188="","",N(I188)+N(J188))</f>
        <v/>
      </c>
      <c r="M188" s="3">
        <f>IF(A188="","",N(K188)-N(L188))</f>
        <v/>
      </c>
      <c r="P188" s="3">
        <f>IF(A188="","",IF(N(M188)&lt;=0,"Out",IF(N(M188)&lt;=N(N188),"Reorder","OK")))</f>
        <v/>
      </c>
      <c r="Q188" s="4">
        <f>IF(A188="","",N(K188)*N(G188))</f>
        <v/>
      </c>
      <c r="R188" s="3">
        <f>IF(A188="","",IF(SUMIFS(Movements!$E$2:$E$501,Movements!$B$2:$B$501,A188,Movements!$C$2:$C$501,"Sale",Movements!$A$2:$A$501,"&gt;="&amp;(TODAY()-30))=0,"",ROUND(N(K188)/(-SUMIFS(Movements!$E$2:$E$501,Movements!$B$2:$B$501,A188,Movements!$C$2:$C$501,"Sale",Movements!$A$2:$A$501,"&gt;="&amp;(TODAY()-30))/30),0)))</f>
        <v/>
      </c>
      <c r="X188" s="3">
        <f>IF(A188="","",IF(COUNT(S188:W188)&lt;2,"",MAX(S188:W188)-MIN(S188:W188)))</f>
        <v/>
      </c>
    </row>
    <row r="189">
      <c r="G189" s="10" t="n"/>
      <c r="H189" s="10" t="n"/>
      <c r="J189" s="3">
        <f>IF(A189="","",SUMIFS(Movements!$E$2:$E$501,Movements!$B$2:$B$501,A189))</f>
        <v/>
      </c>
      <c r="K189" s="3">
        <f>IF(A189="","",N(I189)+N(J189))</f>
        <v/>
      </c>
      <c r="M189" s="3">
        <f>IF(A189="","",N(K189)-N(L189))</f>
        <v/>
      </c>
      <c r="P189" s="3">
        <f>IF(A189="","",IF(N(M189)&lt;=0,"Out",IF(N(M189)&lt;=N(N189),"Reorder","OK")))</f>
        <v/>
      </c>
      <c r="Q189" s="4">
        <f>IF(A189="","",N(K189)*N(G189))</f>
        <v/>
      </c>
      <c r="R189" s="3">
        <f>IF(A189="","",IF(SUMIFS(Movements!$E$2:$E$501,Movements!$B$2:$B$501,A189,Movements!$C$2:$C$501,"Sale",Movements!$A$2:$A$501,"&gt;="&amp;(TODAY()-30))=0,"",ROUND(N(K189)/(-SUMIFS(Movements!$E$2:$E$501,Movements!$B$2:$B$501,A189,Movements!$C$2:$C$501,"Sale",Movements!$A$2:$A$501,"&gt;="&amp;(TODAY()-30))/30),0)))</f>
        <v/>
      </c>
      <c r="X189" s="3">
        <f>IF(A189="","",IF(COUNT(S189:W189)&lt;2,"",MAX(S189:W189)-MIN(S189:W189)))</f>
        <v/>
      </c>
    </row>
    <row r="190">
      <c r="G190" s="10" t="n"/>
      <c r="H190" s="10" t="n"/>
      <c r="J190" s="3">
        <f>IF(A190="","",SUMIFS(Movements!$E$2:$E$501,Movements!$B$2:$B$501,A190))</f>
        <v/>
      </c>
      <c r="K190" s="3">
        <f>IF(A190="","",N(I190)+N(J190))</f>
        <v/>
      </c>
      <c r="M190" s="3">
        <f>IF(A190="","",N(K190)-N(L190))</f>
        <v/>
      </c>
      <c r="P190" s="3">
        <f>IF(A190="","",IF(N(M190)&lt;=0,"Out",IF(N(M190)&lt;=N(N190),"Reorder","OK")))</f>
        <v/>
      </c>
      <c r="Q190" s="4">
        <f>IF(A190="","",N(K190)*N(G190))</f>
        <v/>
      </c>
      <c r="R190" s="3">
        <f>IF(A190="","",IF(SUMIFS(Movements!$E$2:$E$501,Movements!$B$2:$B$501,A190,Movements!$C$2:$C$501,"Sale",Movements!$A$2:$A$501,"&gt;="&amp;(TODAY()-30))=0,"",ROUND(N(K190)/(-SUMIFS(Movements!$E$2:$E$501,Movements!$B$2:$B$501,A190,Movements!$C$2:$C$501,"Sale",Movements!$A$2:$A$501,"&gt;="&amp;(TODAY()-30))/30),0)))</f>
        <v/>
      </c>
      <c r="X190" s="3">
        <f>IF(A190="","",IF(COUNT(S190:W190)&lt;2,"",MAX(S190:W190)-MIN(S190:W190)))</f>
        <v/>
      </c>
    </row>
    <row r="191">
      <c r="G191" s="10" t="n"/>
      <c r="H191" s="10" t="n"/>
      <c r="J191" s="3">
        <f>IF(A191="","",SUMIFS(Movements!$E$2:$E$501,Movements!$B$2:$B$501,A191))</f>
        <v/>
      </c>
      <c r="K191" s="3">
        <f>IF(A191="","",N(I191)+N(J191))</f>
        <v/>
      </c>
      <c r="M191" s="3">
        <f>IF(A191="","",N(K191)-N(L191))</f>
        <v/>
      </c>
      <c r="P191" s="3">
        <f>IF(A191="","",IF(N(M191)&lt;=0,"Out",IF(N(M191)&lt;=N(N191),"Reorder","OK")))</f>
        <v/>
      </c>
      <c r="Q191" s="4">
        <f>IF(A191="","",N(K191)*N(G191))</f>
        <v/>
      </c>
      <c r="R191" s="3">
        <f>IF(A191="","",IF(SUMIFS(Movements!$E$2:$E$501,Movements!$B$2:$B$501,A191,Movements!$C$2:$C$501,"Sale",Movements!$A$2:$A$501,"&gt;="&amp;(TODAY()-30))=0,"",ROUND(N(K191)/(-SUMIFS(Movements!$E$2:$E$501,Movements!$B$2:$B$501,A191,Movements!$C$2:$C$501,"Sale",Movements!$A$2:$A$501,"&gt;="&amp;(TODAY()-30))/30),0)))</f>
        <v/>
      </c>
      <c r="X191" s="3">
        <f>IF(A191="","",IF(COUNT(S191:W191)&lt;2,"",MAX(S191:W191)-MIN(S191:W191)))</f>
        <v/>
      </c>
    </row>
    <row r="192">
      <c r="G192" s="10" t="n"/>
      <c r="H192" s="10" t="n"/>
      <c r="J192" s="3">
        <f>IF(A192="","",SUMIFS(Movements!$E$2:$E$501,Movements!$B$2:$B$501,A192))</f>
        <v/>
      </c>
      <c r="K192" s="3">
        <f>IF(A192="","",N(I192)+N(J192))</f>
        <v/>
      </c>
      <c r="M192" s="3">
        <f>IF(A192="","",N(K192)-N(L192))</f>
        <v/>
      </c>
      <c r="P192" s="3">
        <f>IF(A192="","",IF(N(M192)&lt;=0,"Out",IF(N(M192)&lt;=N(N192),"Reorder","OK")))</f>
        <v/>
      </c>
      <c r="Q192" s="4">
        <f>IF(A192="","",N(K192)*N(G192))</f>
        <v/>
      </c>
      <c r="R192" s="3">
        <f>IF(A192="","",IF(SUMIFS(Movements!$E$2:$E$501,Movements!$B$2:$B$501,A192,Movements!$C$2:$C$501,"Sale",Movements!$A$2:$A$501,"&gt;="&amp;(TODAY()-30))=0,"",ROUND(N(K192)/(-SUMIFS(Movements!$E$2:$E$501,Movements!$B$2:$B$501,A192,Movements!$C$2:$C$501,"Sale",Movements!$A$2:$A$501,"&gt;="&amp;(TODAY()-30))/30),0)))</f>
        <v/>
      </c>
      <c r="X192" s="3">
        <f>IF(A192="","",IF(COUNT(S192:W192)&lt;2,"",MAX(S192:W192)-MIN(S192:W192)))</f>
        <v/>
      </c>
    </row>
    <row r="193">
      <c r="G193" s="10" t="n"/>
      <c r="H193" s="10" t="n"/>
      <c r="J193" s="3">
        <f>IF(A193="","",SUMIFS(Movements!$E$2:$E$501,Movements!$B$2:$B$501,A193))</f>
        <v/>
      </c>
      <c r="K193" s="3">
        <f>IF(A193="","",N(I193)+N(J193))</f>
        <v/>
      </c>
      <c r="M193" s="3">
        <f>IF(A193="","",N(K193)-N(L193))</f>
        <v/>
      </c>
      <c r="P193" s="3">
        <f>IF(A193="","",IF(N(M193)&lt;=0,"Out",IF(N(M193)&lt;=N(N193),"Reorder","OK")))</f>
        <v/>
      </c>
      <c r="Q193" s="4">
        <f>IF(A193="","",N(K193)*N(G193))</f>
        <v/>
      </c>
      <c r="R193" s="3">
        <f>IF(A193="","",IF(SUMIFS(Movements!$E$2:$E$501,Movements!$B$2:$B$501,A193,Movements!$C$2:$C$501,"Sale",Movements!$A$2:$A$501,"&gt;="&amp;(TODAY()-30))=0,"",ROUND(N(K193)/(-SUMIFS(Movements!$E$2:$E$501,Movements!$B$2:$B$501,A193,Movements!$C$2:$C$501,"Sale",Movements!$A$2:$A$501,"&gt;="&amp;(TODAY()-30))/30),0)))</f>
        <v/>
      </c>
      <c r="X193" s="3">
        <f>IF(A193="","",IF(COUNT(S193:W193)&lt;2,"",MAX(S193:W193)-MIN(S193:W193)))</f>
        <v/>
      </c>
    </row>
    <row r="194">
      <c r="G194" s="10" t="n"/>
      <c r="H194" s="10" t="n"/>
      <c r="J194" s="3">
        <f>IF(A194="","",SUMIFS(Movements!$E$2:$E$501,Movements!$B$2:$B$501,A194))</f>
        <v/>
      </c>
      <c r="K194" s="3">
        <f>IF(A194="","",N(I194)+N(J194))</f>
        <v/>
      </c>
      <c r="M194" s="3">
        <f>IF(A194="","",N(K194)-N(L194))</f>
        <v/>
      </c>
      <c r="P194" s="3">
        <f>IF(A194="","",IF(N(M194)&lt;=0,"Out",IF(N(M194)&lt;=N(N194),"Reorder","OK")))</f>
        <v/>
      </c>
      <c r="Q194" s="4">
        <f>IF(A194="","",N(K194)*N(G194))</f>
        <v/>
      </c>
      <c r="R194" s="3">
        <f>IF(A194="","",IF(SUMIFS(Movements!$E$2:$E$501,Movements!$B$2:$B$501,A194,Movements!$C$2:$C$501,"Sale",Movements!$A$2:$A$501,"&gt;="&amp;(TODAY()-30))=0,"",ROUND(N(K194)/(-SUMIFS(Movements!$E$2:$E$501,Movements!$B$2:$B$501,A194,Movements!$C$2:$C$501,"Sale",Movements!$A$2:$A$501,"&gt;="&amp;(TODAY()-30))/30),0)))</f>
        <v/>
      </c>
      <c r="X194" s="3">
        <f>IF(A194="","",IF(COUNT(S194:W194)&lt;2,"",MAX(S194:W194)-MIN(S194:W194)))</f>
        <v/>
      </c>
    </row>
    <row r="195">
      <c r="G195" s="10" t="n"/>
      <c r="H195" s="10" t="n"/>
      <c r="J195" s="3">
        <f>IF(A195="","",SUMIFS(Movements!$E$2:$E$501,Movements!$B$2:$B$501,A195))</f>
        <v/>
      </c>
      <c r="K195" s="3">
        <f>IF(A195="","",N(I195)+N(J195))</f>
        <v/>
      </c>
      <c r="M195" s="3">
        <f>IF(A195="","",N(K195)-N(L195))</f>
        <v/>
      </c>
      <c r="P195" s="3">
        <f>IF(A195="","",IF(N(M195)&lt;=0,"Out",IF(N(M195)&lt;=N(N195),"Reorder","OK")))</f>
        <v/>
      </c>
      <c r="Q195" s="4">
        <f>IF(A195="","",N(K195)*N(G195))</f>
        <v/>
      </c>
      <c r="R195" s="3">
        <f>IF(A195="","",IF(SUMIFS(Movements!$E$2:$E$501,Movements!$B$2:$B$501,A195,Movements!$C$2:$C$501,"Sale",Movements!$A$2:$A$501,"&gt;="&amp;(TODAY()-30))=0,"",ROUND(N(K195)/(-SUMIFS(Movements!$E$2:$E$501,Movements!$B$2:$B$501,A195,Movements!$C$2:$C$501,"Sale",Movements!$A$2:$A$501,"&gt;="&amp;(TODAY()-30))/30),0)))</f>
        <v/>
      </c>
      <c r="X195" s="3">
        <f>IF(A195="","",IF(COUNT(S195:W195)&lt;2,"",MAX(S195:W195)-MIN(S195:W195)))</f>
        <v/>
      </c>
    </row>
    <row r="196">
      <c r="G196" s="10" t="n"/>
      <c r="H196" s="10" t="n"/>
      <c r="J196" s="3">
        <f>IF(A196="","",SUMIFS(Movements!$E$2:$E$501,Movements!$B$2:$B$501,A196))</f>
        <v/>
      </c>
      <c r="K196" s="3">
        <f>IF(A196="","",N(I196)+N(J196))</f>
        <v/>
      </c>
      <c r="M196" s="3">
        <f>IF(A196="","",N(K196)-N(L196))</f>
        <v/>
      </c>
      <c r="P196" s="3">
        <f>IF(A196="","",IF(N(M196)&lt;=0,"Out",IF(N(M196)&lt;=N(N196),"Reorder","OK")))</f>
        <v/>
      </c>
      <c r="Q196" s="4">
        <f>IF(A196="","",N(K196)*N(G196))</f>
        <v/>
      </c>
      <c r="R196" s="3">
        <f>IF(A196="","",IF(SUMIFS(Movements!$E$2:$E$501,Movements!$B$2:$B$501,A196,Movements!$C$2:$C$501,"Sale",Movements!$A$2:$A$501,"&gt;="&amp;(TODAY()-30))=0,"",ROUND(N(K196)/(-SUMIFS(Movements!$E$2:$E$501,Movements!$B$2:$B$501,A196,Movements!$C$2:$C$501,"Sale",Movements!$A$2:$A$501,"&gt;="&amp;(TODAY()-30))/30),0)))</f>
        <v/>
      </c>
      <c r="X196" s="3">
        <f>IF(A196="","",IF(COUNT(S196:W196)&lt;2,"",MAX(S196:W196)-MIN(S196:W196)))</f>
        <v/>
      </c>
    </row>
    <row r="197">
      <c r="G197" s="10" t="n"/>
      <c r="H197" s="10" t="n"/>
      <c r="J197" s="3">
        <f>IF(A197="","",SUMIFS(Movements!$E$2:$E$501,Movements!$B$2:$B$501,A197))</f>
        <v/>
      </c>
      <c r="K197" s="3">
        <f>IF(A197="","",N(I197)+N(J197))</f>
        <v/>
      </c>
      <c r="M197" s="3">
        <f>IF(A197="","",N(K197)-N(L197))</f>
        <v/>
      </c>
      <c r="P197" s="3">
        <f>IF(A197="","",IF(N(M197)&lt;=0,"Out",IF(N(M197)&lt;=N(N197),"Reorder","OK")))</f>
        <v/>
      </c>
      <c r="Q197" s="4">
        <f>IF(A197="","",N(K197)*N(G197))</f>
        <v/>
      </c>
      <c r="R197" s="3">
        <f>IF(A197="","",IF(SUMIFS(Movements!$E$2:$E$501,Movements!$B$2:$B$501,A197,Movements!$C$2:$C$501,"Sale",Movements!$A$2:$A$501,"&gt;="&amp;(TODAY()-30))=0,"",ROUND(N(K197)/(-SUMIFS(Movements!$E$2:$E$501,Movements!$B$2:$B$501,A197,Movements!$C$2:$C$501,"Sale",Movements!$A$2:$A$501,"&gt;="&amp;(TODAY()-30))/30),0)))</f>
        <v/>
      </c>
      <c r="X197" s="3">
        <f>IF(A197="","",IF(COUNT(S197:W197)&lt;2,"",MAX(S197:W197)-MIN(S197:W197)))</f>
        <v/>
      </c>
    </row>
    <row r="198">
      <c r="G198" s="10" t="n"/>
      <c r="H198" s="10" t="n"/>
      <c r="J198" s="3">
        <f>IF(A198="","",SUMIFS(Movements!$E$2:$E$501,Movements!$B$2:$B$501,A198))</f>
        <v/>
      </c>
      <c r="K198" s="3">
        <f>IF(A198="","",N(I198)+N(J198))</f>
        <v/>
      </c>
      <c r="M198" s="3">
        <f>IF(A198="","",N(K198)-N(L198))</f>
        <v/>
      </c>
      <c r="P198" s="3">
        <f>IF(A198="","",IF(N(M198)&lt;=0,"Out",IF(N(M198)&lt;=N(N198),"Reorder","OK")))</f>
        <v/>
      </c>
      <c r="Q198" s="4">
        <f>IF(A198="","",N(K198)*N(G198))</f>
        <v/>
      </c>
      <c r="R198" s="3">
        <f>IF(A198="","",IF(SUMIFS(Movements!$E$2:$E$501,Movements!$B$2:$B$501,A198,Movements!$C$2:$C$501,"Sale",Movements!$A$2:$A$501,"&gt;="&amp;(TODAY()-30))=0,"",ROUND(N(K198)/(-SUMIFS(Movements!$E$2:$E$501,Movements!$B$2:$B$501,A198,Movements!$C$2:$C$501,"Sale",Movements!$A$2:$A$501,"&gt;="&amp;(TODAY()-30))/30),0)))</f>
        <v/>
      </c>
      <c r="X198" s="3">
        <f>IF(A198="","",IF(COUNT(S198:W198)&lt;2,"",MAX(S198:W198)-MIN(S198:W198)))</f>
        <v/>
      </c>
    </row>
    <row r="199">
      <c r="G199" s="10" t="n"/>
      <c r="H199" s="10" t="n"/>
      <c r="J199" s="3">
        <f>IF(A199="","",SUMIFS(Movements!$E$2:$E$501,Movements!$B$2:$B$501,A199))</f>
        <v/>
      </c>
      <c r="K199" s="3">
        <f>IF(A199="","",N(I199)+N(J199))</f>
        <v/>
      </c>
      <c r="M199" s="3">
        <f>IF(A199="","",N(K199)-N(L199))</f>
        <v/>
      </c>
      <c r="P199" s="3">
        <f>IF(A199="","",IF(N(M199)&lt;=0,"Out",IF(N(M199)&lt;=N(N199),"Reorder","OK")))</f>
        <v/>
      </c>
      <c r="Q199" s="4">
        <f>IF(A199="","",N(K199)*N(G199))</f>
        <v/>
      </c>
      <c r="R199" s="3">
        <f>IF(A199="","",IF(SUMIFS(Movements!$E$2:$E$501,Movements!$B$2:$B$501,A199,Movements!$C$2:$C$501,"Sale",Movements!$A$2:$A$501,"&gt;="&amp;(TODAY()-30))=0,"",ROUND(N(K199)/(-SUMIFS(Movements!$E$2:$E$501,Movements!$B$2:$B$501,A199,Movements!$C$2:$C$501,"Sale",Movements!$A$2:$A$501,"&gt;="&amp;(TODAY()-30))/30),0)))</f>
        <v/>
      </c>
      <c r="X199" s="3">
        <f>IF(A199="","",IF(COUNT(S199:W199)&lt;2,"",MAX(S199:W199)-MIN(S199:W199)))</f>
        <v/>
      </c>
    </row>
    <row r="200">
      <c r="G200" s="10" t="n"/>
      <c r="H200" s="10" t="n"/>
      <c r="J200" s="3">
        <f>IF(A200="","",SUMIFS(Movements!$E$2:$E$501,Movements!$B$2:$B$501,A200))</f>
        <v/>
      </c>
      <c r="K200" s="3">
        <f>IF(A200="","",N(I200)+N(J200))</f>
        <v/>
      </c>
      <c r="M200" s="3">
        <f>IF(A200="","",N(K200)-N(L200))</f>
        <v/>
      </c>
      <c r="P200" s="3">
        <f>IF(A200="","",IF(N(M200)&lt;=0,"Out",IF(N(M200)&lt;=N(N200),"Reorder","OK")))</f>
        <v/>
      </c>
      <c r="Q200" s="4">
        <f>IF(A200="","",N(K200)*N(G200))</f>
        <v/>
      </c>
      <c r="R200" s="3">
        <f>IF(A200="","",IF(SUMIFS(Movements!$E$2:$E$501,Movements!$B$2:$B$501,A200,Movements!$C$2:$C$501,"Sale",Movements!$A$2:$A$501,"&gt;="&amp;(TODAY()-30))=0,"",ROUND(N(K200)/(-SUMIFS(Movements!$E$2:$E$501,Movements!$B$2:$B$501,A200,Movements!$C$2:$C$501,"Sale",Movements!$A$2:$A$501,"&gt;="&amp;(TODAY()-30))/30),0)))</f>
        <v/>
      </c>
      <c r="X200" s="3">
        <f>IF(A200="","",IF(COUNT(S200:W200)&lt;2,"",MAX(S200:W200)-MIN(S200:W200)))</f>
        <v/>
      </c>
    </row>
    <row r="201">
      <c r="G201" s="10" t="n"/>
      <c r="H201" s="10" t="n"/>
      <c r="J201" s="3">
        <f>IF(A201="","",SUMIFS(Movements!$E$2:$E$501,Movements!$B$2:$B$501,A201))</f>
        <v/>
      </c>
      <c r="K201" s="3">
        <f>IF(A201="","",N(I201)+N(J201))</f>
        <v/>
      </c>
      <c r="M201" s="3">
        <f>IF(A201="","",N(K201)-N(L201))</f>
        <v/>
      </c>
      <c r="P201" s="3">
        <f>IF(A201="","",IF(N(M201)&lt;=0,"Out",IF(N(M201)&lt;=N(N201),"Reorder","OK")))</f>
        <v/>
      </c>
      <c r="Q201" s="4">
        <f>IF(A201="","",N(K201)*N(G201))</f>
        <v/>
      </c>
      <c r="R201" s="3">
        <f>IF(A201="","",IF(SUMIFS(Movements!$E$2:$E$501,Movements!$B$2:$B$501,A201,Movements!$C$2:$C$501,"Sale",Movements!$A$2:$A$501,"&gt;="&amp;(TODAY()-30))=0,"",ROUND(N(K201)/(-SUMIFS(Movements!$E$2:$E$501,Movements!$B$2:$B$501,A201,Movements!$C$2:$C$501,"Sale",Movements!$A$2:$A$501,"&gt;="&amp;(TODAY()-30))/30),0)))</f>
        <v/>
      </c>
      <c r="X201" s="3">
        <f>IF(A201="","",IF(COUNT(S201:W201)&lt;2,"",MAX(S201:W201)-MIN(S201:W201)))</f>
        <v/>
      </c>
    </row>
  </sheetData>
  <autoFilter ref="A1:Y201"/>
  <conditionalFormatting sqref="P2:P201">
    <cfRule type="cellIs" priority="1" operator="equal" dxfId="0">
      <formula>"Out"</formula>
    </cfRule>
    <cfRule type="cellIs" priority="2" operator="equal" dxfId="1">
      <formula>"Reorder"</formula>
    </cfRule>
  </conditionalFormatting>
  <conditionalFormatting sqref="X2:X201">
    <cfRule type="expression" priority="3" dxfId="0">
      <formula>AND(ISNUMBER(X2),X2&gt;0)</formula>
    </cfRule>
  </conditionalFormatting>
  <dataValidations count="3">
    <dataValidation sqref="D2:D201" showErrorMessage="1" showInputMessage="1" allowBlank="1" type="list">
      <formula1>=Lists!$E$2:$E$40</formula1>
    </dataValidation>
    <dataValidation sqref="E2:E201" showErrorMessage="1" showInputMessage="1" allowBlank="1" type="list">
      <formula1>=Lists!$C$2:$C$40</formula1>
    </dataValidation>
    <dataValidation sqref="F2:F201" showErrorMessage="1" showInputMessage="1" allowBlank="1" type="list">
      <formula1>=Lists!$D$2:$D$40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3" customWidth="1" min="3" max="3"/>
    <col width="13" customWidth="1" min="4" max="4"/>
    <col width="16" customWidth="1" min="5" max="5"/>
    <col width="16" customWidth="1" min="6" max="6"/>
    <col width="30" customWidth="1" min="7" max="7"/>
    <col width="26" customWidth="1" min="8" max="8"/>
  </cols>
  <sheetData>
    <row r="1">
      <c r="A1" s="9" t="inlineStr">
        <is>
          <t>Date</t>
        </is>
      </c>
      <c r="B1" s="9" t="inlineStr">
        <is>
          <t>SKU</t>
        </is>
      </c>
      <c r="C1" s="9" t="inlineStr">
        <is>
          <t>Type</t>
        </is>
      </c>
      <c r="D1" s="9" t="inlineStr">
        <is>
          <t>Channel</t>
        </is>
      </c>
      <c r="E1" s="9" t="inlineStr">
        <is>
          <t>Qty (+ in / − out)</t>
        </is>
      </c>
      <c r="F1" s="9" t="inlineStr">
        <is>
          <t>Reference</t>
        </is>
      </c>
      <c r="G1" s="9" t="inlineStr">
        <is>
          <t>Note</t>
        </is>
      </c>
      <c r="H1" s="9" t="inlineStr">
        <is>
          <t>Product</t>
        </is>
      </c>
    </row>
    <row r="2">
      <c r="A2" s="11" t="n">
        <v>46228</v>
      </c>
      <c r="B2" t="inlineStr">
        <is>
          <t>MUG-11-LOGO</t>
        </is>
      </c>
      <c r="C2" t="inlineStr">
        <is>
          <t>Received</t>
        </is>
      </c>
      <c r="D2" t="inlineStr"/>
      <c r="E2" t="n">
        <v>36</v>
      </c>
      <c r="F2" t="inlineStr">
        <is>
          <t>PO-0088</t>
        </is>
      </c>
      <c r="G2" t="inlineStr">
        <is>
          <t>Restock</t>
        </is>
      </c>
      <c r="H2" s="3">
        <f>IF(B2="","",IFERROR(INDEX(Inventory!$B$2:$B$201,MATCH(B2,Inventory!$A$2:$A$201,0)),"SKU not in Inventory"))</f>
        <v/>
      </c>
    </row>
    <row r="3">
      <c r="A3" s="11" t="n">
        <v>46234</v>
      </c>
      <c r="B3" t="inlineStr">
        <is>
          <t>TEE-BLK-M</t>
        </is>
      </c>
      <c r="C3" t="inlineStr">
        <is>
          <t>Sale</t>
        </is>
      </c>
      <c r="D3" t="inlineStr">
        <is>
          <t>Etsy</t>
        </is>
      </c>
      <c r="E3" t="n">
        <v>-2</v>
      </c>
      <c r="F3" t="inlineStr">
        <is>
          <t>ETSY-3302</t>
        </is>
      </c>
      <c r="G3" t="inlineStr"/>
      <c r="H3" s="3">
        <f>IF(B3="","",IFERROR(INDEX(Inventory!$B$2:$B$201,MATCH(B3,Inventory!$A$2:$A$201,0)),"SKU not in Inventory"))</f>
        <v/>
      </c>
    </row>
    <row r="4">
      <c r="A4" s="11" t="n">
        <v>46241</v>
      </c>
      <c r="B4" t="inlineStr">
        <is>
          <t>CAN-LAV-8OZ</t>
        </is>
      </c>
      <c r="C4" t="inlineStr">
        <is>
          <t>Sale</t>
        </is>
      </c>
      <c r="D4" t="inlineStr">
        <is>
          <t>Shopify</t>
        </is>
      </c>
      <c r="E4" t="n">
        <v>-4</v>
      </c>
      <c r="F4" t="inlineStr">
        <is>
          <t>#1031</t>
        </is>
      </c>
      <c r="G4" t="inlineStr"/>
      <c r="H4" s="3">
        <f>IF(B4="","",IFERROR(INDEX(Inventory!$B$2:$B$201,MATCH(B4,Inventory!$A$2:$A$201,0)),"SKU not in Inventory"))</f>
        <v/>
      </c>
    </row>
    <row r="5">
      <c r="A5" s="11" t="n">
        <v>46249</v>
      </c>
      <c r="B5" t="inlineStr">
        <is>
          <t>CAN-LAV-8OZ</t>
        </is>
      </c>
      <c r="C5" t="inlineStr">
        <is>
          <t>Sale</t>
        </is>
      </c>
      <c r="D5" t="inlineStr">
        <is>
          <t>Etsy</t>
        </is>
      </c>
      <c r="E5" t="n">
        <v>-2</v>
      </c>
      <c r="F5" t="inlineStr">
        <is>
          <t>ETSY-3391</t>
        </is>
      </c>
      <c r="G5" t="inlineStr"/>
      <c r="H5" s="3">
        <f>IF(B5="","",IFERROR(INDEX(Inventory!$B$2:$B$201,MATCH(B5,Inventory!$A$2:$A$201,0)),"SKU not in Inventory"))</f>
        <v/>
      </c>
    </row>
    <row r="6">
      <c r="A6" s="11" t="n">
        <v>46249</v>
      </c>
      <c r="B6" t="inlineStr">
        <is>
          <t>TEE-BLK-M</t>
        </is>
      </c>
      <c r="C6" t="inlineStr">
        <is>
          <t>Sale</t>
        </is>
      </c>
      <c r="D6" t="inlineStr">
        <is>
          <t>Shopify</t>
        </is>
      </c>
      <c r="E6" t="n">
        <v>-1</v>
      </c>
      <c r="F6" t="inlineStr">
        <is>
          <t>#1042</t>
        </is>
      </c>
      <c r="G6" t="inlineStr"/>
      <c r="H6" s="3">
        <f>IF(B6="","",IFERROR(INDEX(Inventory!$B$2:$B$201,MATCH(B6,Inventory!$A$2:$A$201,0)),"SKU not in Inventory"))</f>
        <v/>
      </c>
    </row>
    <row r="7">
      <c r="A7" s="11" t="n">
        <v>46250</v>
      </c>
      <c r="B7" t="inlineStr">
        <is>
          <t>CAN-CED-8OZ</t>
        </is>
      </c>
      <c r="C7" t="inlineStr">
        <is>
          <t>Sale</t>
        </is>
      </c>
      <c r="D7" t="inlineStr">
        <is>
          <t>eBay</t>
        </is>
      </c>
      <c r="E7" t="n">
        <v>-1</v>
      </c>
      <c r="F7" t="inlineStr">
        <is>
          <t>EB-77120</t>
        </is>
      </c>
      <c r="G7" t="inlineStr">
        <is>
          <t>Gift wrap requested</t>
        </is>
      </c>
      <c r="H7" s="3">
        <f>IF(B7="","",IFERROR(INDEX(Inventory!$B$2:$B$201,MATCH(B7,Inventory!$A$2:$A$201,0)),"SKU not in Inventory"))</f>
        <v/>
      </c>
    </row>
    <row r="8">
      <c r="A8" s="11" t="n">
        <v>46251</v>
      </c>
      <c r="B8" t="inlineStr">
        <is>
          <t>MUG-15-LOGO</t>
        </is>
      </c>
      <c r="C8" t="inlineStr">
        <is>
          <t>Received</t>
        </is>
      </c>
      <c r="D8" t="inlineStr"/>
      <c r="E8" t="n">
        <v>36</v>
      </c>
      <c r="F8" t="inlineStr">
        <is>
          <t>PO-0091</t>
        </is>
      </c>
      <c r="G8" t="inlineStr">
        <is>
          <t>Restock</t>
        </is>
      </c>
      <c r="H8" s="3">
        <f>IF(B8="","",IFERROR(INDEX(Inventory!$B$2:$B$201,MATCH(B8,Inventory!$A$2:$A$201,0)),"SKU not in Inventory"))</f>
        <v/>
      </c>
    </row>
    <row r="9">
      <c r="A9" s="11" t="n">
        <v>46252</v>
      </c>
      <c r="B9" t="inlineStr">
        <is>
          <t>TEE-WHT-M</t>
        </is>
      </c>
      <c r="C9" t="inlineStr">
        <is>
          <t>Sale</t>
        </is>
      </c>
      <c r="D9" t="inlineStr">
        <is>
          <t>Square</t>
        </is>
      </c>
      <c r="E9" t="n">
        <v>-1</v>
      </c>
      <c r="F9" t="inlineStr">
        <is>
          <t>Till 2</t>
        </is>
      </c>
      <c r="G9" t="inlineStr">
        <is>
          <t>Walk-in</t>
        </is>
      </c>
      <c r="H9" s="3">
        <f>IF(B9="","",IFERROR(INDEX(Inventory!$B$2:$B$201,MATCH(B9,Inventory!$A$2:$A$201,0)),"SKU not in Inventory"))</f>
        <v/>
      </c>
    </row>
    <row r="10">
      <c r="A10" s="11" t="n">
        <v>46253</v>
      </c>
      <c r="B10" t="inlineStr">
        <is>
          <t>PRT-A4-FOX</t>
        </is>
      </c>
      <c r="C10" t="inlineStr">
        <is>
          <t>Return</t>
        </is>
      </c>
      <c r="D10" t="inlineStr">
        <is>
          <t>Etsy</t>
        </is>
      </c>
      <c r="E10" t="n">
        <v>1</v>
      </c>
      <c r="F10" t="inlineStr">
        <is>
          <t>ETSY-3355</t>
        </is>
      </c>
      <c r="G10" t="inlineStr">
        <is>
          <t>Unopened</t>
        </is>
      </c>
      <c r="H10" s="3">
        <f>IF(B10="","",IFERROR(INDEX(Inventory!$B$2:$B$201,MATCH(B10,Inventory!$A$2:$A$201,0)),"SKU not in Inventory"))</f>
        <v/>
      </c>
    </row>
    <row r="11">
      <c r="A11" s="11" t="n">
        <v>46254</v>
      </c>
      <c r="B11" t="inlineStr">
        <is>
          <t>ACC-TOTE-NAT</t>
        </is>
      </c>
      <c r="C11" t="inlineStr">
        <is>
          <t>Damaged</t>
        </is>
      </c>
      <c r="D11" t="inlineStr"/>
      <c r="E11" t="n">
        <v>-2</v>
      </c>
      <c r="F11" t="inlineStr"/>
      <c r="G11" t="inlineStr">
        <is>
          <t>Water damage, written off</t>
        </is>
      </c>
      <c r="H11" s="3">
        <f>IF(B11="","",IFERROR(INDEX(Inventory!$B$2:$B$201,MATCH(B11,Inventory!$A$2:$A$201,0)),"SKU not in Inventory"))</f>
        <v/>
      </c>
    </row>
    <row r="12">
      <c r="A12" s="11" t="n">
        <v>46255</v>
      </c>
      <c r="B12" t="inlineStr">
        <is>
          <t>CAN-LAV-8OZ</t>
        </is>
      </c>
      <c r="C12" t="inlineStr">
        <is>
          <t>Sale</t>
        </is>
      </c>
      <c r="D12" t="inlineStr">
        <is>
          <t>Shopify</t>
        </is>
      </c>
      <c r="E12" t="n">
        <v>-3</v>
      </c>
      <c r="F12" t="inlineStr">
        <is>
          <t>#1047</t>
        </is>
      </c>
      <c r="G12" t="inlineStr"/>
      <c r="H12" s="3">
        <f>IF(B12="","",IFERROR(INDEX(Inventory!$B$2:$B$201,MATCH(B12,Inventory!$A$2:$A$201,0)),"SKU not in Inventory"))</f>
        <v/>
      </c>
    </row>
    <row r="13">
      <c r="A13" s="11" t="n"/>
      <c r="H13" s="3">
        <f>IF(B13="","",IFERROR(INDEX(Inventory!$B$2:$B$201,MATCH(B13,Inventory!$A$2:$A$201,0)),"SKU not in Inventory"))</f>
        <v/>
      </c>
    </row>
    <row r="14">
      <c r="A14" s="11" t="n"/>
      <c r="H14" s="3">
        <f>IF(B14="","",IFERROR(INDEX(Inventory!$B$2:$B$201,MATCH(B14,Inventory!$A$2:$A$201,0)),"SKU not in Inventory"))</f>
        <v/>
      </c>
    </row>
    <row r="15">
      <c r="A15" s="11" t="n"/>
      <c r="H15" s="3">
        <f>IF(B15="","",IFERROR(INDEX(Inventory!$B$2:$B$201,MATCH(B15,Inventory!$A$2:$A$201,0)),"SKU not in Inventory"))</f>
        <v/>
      </c>
    </row>
    <row r="16">
      <c r="A16" s="11" t="n"/>
      <c r="H16" s="3">
        <f>IF(B16="","",IFERROR(INDEX(Inventory!$B$2:$B$201,MATCH(B16,Inventory!$A$2:$A$201,0)),"SKU not in Inventory"))</f>
        <v/>
      </c>
    </row>
    <row r="17">
      <c r="A17" s="11" t="n"/>
      <c r="H17" s="3">
        <f>IF(B17="","",IFERROR(INDEX(Inventory!$B$2:$B$201,MATCH(B17,Inventory!$A$2:$A$201,0)),"SKU not in Inventory"))</f>
        <v/>
      </c>
    </row>
    <row r="18">
      <c r="A18" s="11" t="n"/>
      <c r="H18" s="3">
        <f>IF(B18="","",IFERROR(INDEX(Inventory!$B$2:$B$201,MATCH(B18,Inventory!$A$2:$A$201,0)),"SKU not in Inventory"))</f>
        <v/>
      </c>
    </row>
    <row r="19">
      <c r="A19" s="11" t="n"/>
      <c r="H19" s="3">
        <f>IF(B19="","",IFERROR(INDEX(Inventory!$B$2:$B$201,MATCH(B19,Inventory!$A$2:$A$201,0)),"SKU not in Inventory"))</f>
        <v/>
      </c>
    </row>
    <row r="20">
      <c r="A20" s="11" t="n"/>
      <c r="H20" s="3">
        <f>IF(B20="","",IFERROR(INDEX(Inventory!$B$2:$B$201,MATCH(B20,Inventory!$A$2:$A$201,0)),"SKU not in Inventory"))</f>
        <v/>
      </c>
    </row>
    <row r="21">
      <c r="A21" s="11" t="n"/>
      <c r="H21" s="3">
        <f>IF(B21="","",IFERROR(INDEX(Inventory!$B$2:$B$201,MATCH(B21,Inventory!$A$2:$A$201,0)),"SKU not in Inventory"))</f>
        <v/>
      </c>
    </row>
    <row r="22">
      <c r="A22" s="11" t="n"/>
      <c r="H22" s="3">
        <f>IF(B22="","",IFERROR(INDEX(Inventory!$B$2:$B$201,MATCH(B22,Inventory!$A$2:$A$201,0)),"SKU not in Inventory"))</f>
        <v/>
      </c>
    </row>
    <row r="23">
      <c r="A23" s="11" t="n"/>
      <c r="H23" s="3">
        <f>IF(B23="","",IFERROR(INDEX(Inventory!$B$2:$B$201,MATCH(B23,Inventory!$A$2:$A$201,0)),"SKU not in Inventory"))</f>
        <v/>
      </c>
    </row>
    <row r="24">
      <c r="A24" s="11" t="n"/>
      <c r="H24" s="3">
        <f>IF(B24="","",IFERROR(INDEX(Inventory!$B$2:$B$201,MATCH(B24,Inventory!$A$2:$A$201,0)),"SKU not in Inventory"))</f>
        <v/>
      </c>
    </row>
    <row r="25">
      <c r="A25" s="11" t="n"/>
      <c r="H25" s="3">
        <f>IF(B25="","",IFERROR(INDEX(Inventory!$B$2:$B$201,MATCH(B25,Inventory!$A$2:$A$201,0)),"SKU not in Inventory"))</f>
        <v/>
      </c>
    </row>
    <row r="26">
      <c r="A26" s="11" t="n"/>
      <c r="H26" s="3">
        <f>IF(B26="","",IFERROR(INDEX(Inventory!$B$2:$B$201,MATCH(B26,Inventory!$A$2:$A$201,0)),"SKU not in Inventory"))</f>
        <v/>
      </c>
    </row>
    <row r="27">
      <c r="A27" s="11" t="n"/>
      <c r="H27" s="3">
        <f>IF(B27="","",IFERROR(INDEX(Inventory!$B$2:$B$201,MATCH(B27,Inventory!$A$2:$A$201,0)),"SKU not in Inventory"))</f>
        <v/>
      </c>
    </row>
    <row r="28">
      <c r="A28" s="11" t="n"/>
      <c r="H28" s="3">
        <f>IF(B28="","",IFERROR(INDEX(Inventory!$B$2:$B$201,MATCH(B28,Inventory!$A$2:$A$201,0)),"SKU not in Inventory"))</f>
        <v/>
      </c>
    </row>
    <row r="29">
      <c r="A29" s="11" t="n"/>
      <c r="H29" s="3">
        <f>IF(B29="","",IFERROR(INDEX(Inventory!$B$2:$B$201,MATCH(B29,Inventory!$A$2:$A$201,0)),"SKU not in Inventory"))</f>
        <v/>
      </c>
    </row>
    <row r="30">
      <c r="A30" s="11" t="n"/>
      <c r="H30" s="3">
        <f>IF(B30="","",IFERROR(INDEX(Inventory!$B$2:$B$201,MATCH(B30,Inventory!$A$2:$A$201,0)),"SKU not in Inventory"))</f>
        <v/>
      </c>
    </row>
    <row r="31">
      <c r="A31" s="11" t="n"/>
      <c r="H31" s="3">
        <f>IF(B31="","",IFERROR(INDEX(Inventory!$B$2:$B$201,MATCH(B31,Inventory!$A$2:$A$201,0)),"SKU not in Inventory"))</f>
        <v/>
      </c>
    </row>
    <row r="32">
      <c r="A32" s="11" t="n"/>
      <c r="H32" s="3">
        <f>IF(B32="","",IFERROR(INDEX(Inventory!$B$2:$B$201,MATCH(B32,Inventory!$A$2:$A$201,0)),"SKU not in Inventory"))</f>
        <v/>
      </c>
    </row>
    <row r="33">
      <c r="A33" s="11" t="n"/>
      <c r="H33" s="3">
        <f>IF(B33="","",IFERROR(INDEX(Inventory!$B$2:$B$201,MATCH(B33,Inventory!$A$2:$A$201,0)),"SKU not in Inventory"))</f>
        <v/>
      </c>
    </row>
    <row r="34">
      <c r="A34" s="11" t="n"/>
      <c r="H34" s="3">
        <f>IF(B34="","",IFERROR(INDEX(Inventory!$B$2:$B$201,MATCH(B34,Inventory!$A$2:$A$201,0)),"SKU not in Inventory"))</f>
        <v/>
      </c>
    </row>
    <row r="35">
      <c r="A35" s="11" t="n"/>
      <c r="H35" s="3">
        <f>IF(B35="","",IFERROR(INDEX(Inventory!$B$2:$B$201,MATCH(B35,Inventory!$A$2:$A$201,0)),"SKU not in Inventory"))</f>
        <v/>
      </c>
    </row>
    <row r="36">
      <c r="A36" s="11" t="n"/>
      <c r="H36" s="3">
        <f>IF(B36="","",IFERROR(INDEX(Inventory!$B$2:$B$201,MATCH(B36,Inventory!$A$2:$A$201,0)),"SKU not in Inventory"))</f>
        <v/>
      </c>
    </row>
    <row r="37">
      <c r="A37" s="11" t="n"/>
      <c r="H37" s="3">
        <f>IF(B37="","",IFERROR(INDEX(Inventory!$B$2:$B$201,MATCH(B37,Inventory!$A$2:$A$201,0)),"SKU not in Inventory"))</f>
        <v/>
      </c>
    </row>
    <row r="38">
      <c r="A38" s="11" t="n"/>
      <c r="H38" s="3">
        <f>IF(B38="","",IFERROR(INDEX(Inventory!$B$2:$B$201,MATCH(B38,Inventory!$A$2:$A$201,0)),"SKU not in Inventory"))</f>
        <v/>
      </c>
    </row>
    <row r="39">
      <c r="A39" s="11" t="n"/>
      <c r="H39" s="3">
        <f>IF(B39="","",IFERROR(INDEX(Inventory!$B$2:$B$201,MATCH(B39,Inventory!$A$2:$A$201,0)),"SKU not in Inventory"))</f>
        <v/>
      </c>
    </row>
    <row r="40">
      <c r="A40" s="11" t="n"/>
      <c r="H40" s="3">
        <f>IF(B40="","",IFERROR(INDEX(Inventory!$B$2:$B$201,MATCH(B40,Inventory!$A$2:$A$201,0)),"SKU not in Inventory"))</f>
        <v/>
      </c>
    </row>
    <row r="41">
      <c r="A41" s="11" t="n"/>
      <c r="H41" s="3">
        <f>IF(B41="","",IFERROR(INDEX(Inventory!$B$2:$B$201,MATCH(B41,Inventory!$A$2:$A$201,0)),"SKU not in Inventory"))</f>
        <v/>
      </c>
    </row>
    <row r="42">
      <c r="A42" s="11" t="n"/>
      <c r="H42" s="3">
        <f>IF(B42="","",IFERROR(INDEX(Inventory!$B$2:$B$201,MATCH(B42,Inventory!$A$2:$A$201,0)),"SKU not in Inventory"))</f>
        <v/>
      </c>
    </row>
    <row r="43">
      <c r="A43" s="11" t="n"/>
      <c r="H43" s="3">
        <f>IF(B43="","",IFERROR(INDEX(Inventory!$B$2:$B$201,MATCH(B43,Inventory!$A$2:$A$201,0)),"SKU not in Inventory"))</f>
        <v/>
      </c>
    </row>
    <row r="44">
      <c r="A44" s="11" t="n"/>
      <c r="H44" s="3">
        <f>IF(B44="","",IFERROR(INDEX(Inventory!$B$2:$B$201,MATCH(B44,Inventory!$A$2:$A$201,0)),"SKU not in Inventory"))</f>
        <v/>
      </c>
    </row>
    <row r="45">
      <c r="A45" s="11" t="n"/>
      <c r="H45" s="3">
        <f>IF(B45="","",IFERROR(INDEX(Inventory!$B$2:$B$201,MATCH(B45,Inventory!$A$2:$A$201,0)),"SKU not in Inventory"))</f>
        <v/>
      </c>
    </row>
    <row r="46">
      <c r="A46" s="11" t="n"/>
      <c r="H46" s="3">
        <f>IF(B46="","",IFERROR(INDEX(Inventory!$B$2:$B$201,MATCH(B46,Inventory!$A$2:$A$201,0)),"SKU not in Inventory"))</f>
        <v/>
      </c>
    </row>
    <row r="47">
      <c r="A47" s="11" t="n"/>
      <c r="H47" s="3">
        <f>IF(B47="","",IFERROR(INDEX(Inventory!$B$2:$B$201,MATCH(B47,Inventory!$A$2:$A$201,0)),"SKU not in Inventory"))</f>
        <v/>
      </c>
    </row>
    <row r="48">
      <c r="A48" s="11" t="n"/>
      <c r="H48" s="3">
        <f>IF(B48="","",IFERROR(INDEX(Inventory!$B$2:$B$201,MATCH(B48,Inventory!$A$2:$A$201,0)),"SKU not in Inventory"))</f>
        <v/>
      </c>
    </row>
    <row r="49">
      <c r="A49" s="11" t="n"/>
      <c r="H49" s="3">
        <f>IF(B49="","",IFERROR(INDEX(Inventory!$B$2:$B$201,MATCH(B49,Inventory!$A$2:$A$201,0)),"SKU not in Inventory"))</f>
        <v/>
      </c>
    </row>
    <row r="50">
      <c r="A50" s="11" t="n"/>
      <c r="H50" s="3">
        <f>IF(B50="","",IFERROR(INDEX(Inventory!$B$2:$B$201,MATCH(B50,Inventory!$A$2:$A$201,0)),"SKU not in Inventory"))</f>
        <v/>
      </c>
    </row>
    <row r="51">
      <c r="A51" s="11" t="n"/>
      <c r="H51" s="3">
        <f>IF(B51="","",IFERROR(INDEX(Inventory!$B$2:$B$201,MATCH(B51,Inventory!$A$2:$A$201,0)),"SKU not in Inventory"))</f>
        <v/>
      </c>
    </row>
    <row r="52">
      <c r="A52" s="11" t="n"/>
      <c r="H52" s="3">
        <f>IF(B52="","",IFERROR(INDEX(Inventory!$B$2:$B$201,MATCH(B52,Inventory!$A$2:$A$201,0)),"SKU not in Inventory"))</f>
        <v/>
      </c>
    </row>
    <row r="53">
      <c r="A53" s="11" t="n"/>
      <c r="H53" s="3">
        <f>IF(B53="","",IFERROR(INDEX(Inventory!$B$2:$B$201,MATCH(B53,Inventory!$A$2:$A$201,0)),"SKU not in Inventory"))</f>
        <v/>
      </c>
    </row>
    <row r="54">
      <c r="A54" s="11" t="n"/>
      <c r="H54" s="3">
        <f>IF(B54="","",IFERROR(INDEX(Inventory!$B$2:$B$201,MATCH(B54,Inventory!$A$2:$A$201,0)),"SKU not in Inventory"))</f>
        <v/>
      </c>
    </row>
    <row r="55">
      <c r="A55" s="11" t="n"/>
      <c r="H55" s="3">
        <f>IF(B55="","",IFERROR(INDEX(Inventory!$B$2:$B$201,MATCH(B55,Inventory!$A$2:$A$201,0)),"SKU not in Inventory"))</f>
        <v/>
      </c>
    </row>
    <row r="56">
      <c r="A56" s="11" t="n"/>
      <c r="H56" s="3">
        <f>IF(B56="","",IFERROR(INDEX(Inventory!$B$2:$B$201,MATCH(B56,Inventory!$A$2:$A$201,0)),"SKU not in Inventory"))</f>
        <v/>
      </c>
    </row>
    <row r="57">
      <c r="A57" s="11" t="n"/>
      <c r="H57" s="3">
        <f>IF(B57="","",IFERROR(INDEX(Inventory!$B$2:$B$201,MATCH(B57,Inventory!$A$2:$A$201,0)),"SKU not in Inventory"))</f>
        <v/>
      </c>
    </row>
    <row r="58">
      <c r="A58" s="11" t="n"/>
      <c r="H58" s="3">
        <f>IF(B58="","",IFERROR(INDEX(Inventory!$B$2:$B$201,MATCH(B58,Inventory!$A$2:$A$201,0)),"SKU not in Inventory"))</f>
        <v/>
      </c>
    </row>
    <row r="59">
      <c r="A59" s="11" t="n"/>
      <c r="H59" s="3">
        <f>IF(B59="","",IFERROR(INDEX(Inventory!$B$2:$B$201,MATCH(B59,Inventory!$A$2:$A$201,0)),"SKU not in Inventory"))</f>
        <v/>
      </c>
    </row>
    <row r="60">
      <c r="A60" s="11" t="n"/>
      <c r="H60" s="3">
        <f>IF(B60="","",IFERROR(INDEX(Inventory!$B$2:$B$201,MATCH(B60,Inventory!$A$2:$A$201,0)),"SKU not in Inventory"))</f>
        <v/>
      </c>
    </row>
    <row r="61">
      <c r="A61" s="11" t="n"/>
      <c r="H61" s="3">
        <f>IF(B61="","",IFERROR(INDEX(Inventory!$B$2:$B$201,MATCH(B61,Inventory!$A$2:$A$201,0)),"SKU not in Inventory"))</f>
        <v/>
      </c>
    </row>
    <row r="62">
      <c r="A62" s="11" t="n"/>
      <c r="H62" s="3">
        <f>IF(B62="","",IFERROR(INDEX(Inventory!$B$2:$B$201,MATCH(B62,Inventory!$A$2:$A$201,0)),"SKU not in Inventory"))</f>
        <v/>
      </c>
    </row>
    <row r="63">
      <c r="A63" s="11" t="n"/>
      <c r="H63" s="3">
        <f>IF(B63="","",IFERROR(INDEX(Inventory!$B$2:$B$201,MATCH(B63,Inventory!$A$2:$A$201,0)),"SKU not in Inventory"))</f>
        <v/>
      </c>
    </row>
    <row r="64">
      <c r="A64" s="11" t="n"/>
      <c r="H64" s="3">
        <f>IF(B64="","",IFERROR(INDEX(Inventory!$B$2:$B$201,MATCH(B64,Inventory!$A$2:$A$201,0)),"SKU not in Inventory"))</f>
        <v/>
      </c>
    </row>
    <row r="65">
      <c r="A65" s="11" t="n"/>
      <c r="H65" s="3">
        <f>IF(B65="","",IFERROR(INDEX(Inventory!$B$2:$B$201,MATCH(B65,Inventory!$A$2:$A$201,0)),"SKU not in Inventory"))</f>
        <v/>
      </c>
    </row>
    <row r="66">
      <c r="A66" s="11" t="n"/>
      <c r="H66" s="3">
        <f>IF(B66="","",IFERROR(INDEX(Inventory!$B$2:$B$201,MATCH(B66,Inventory!$A$2:$A$201,0)),"SKU not in Inventory"))</f>
        <v/>
      </c>
    </row>
    <row r="67">
      <c r="A67" s="11" t="n"/>
      <c r="H67" s="3">
        <f>IF(B67="","",IFERROR(INDEX(Inventory!$B$2:$B$201,MATCH(B67,Inventory!$A$2:$A$201,0)),"SKU not in Inventory"))</f>
        <v/>
      </c>
    </row>
    <row r="68">
      <c r="A68" s="11" t="n"/>
      <c r="H68" s="3">
        <f>IF(B68="","",IFERROR(INDEX(Inventory!$B$2:$B$201,MATCH(B68,Inventory!$A$2:$A$201,0)),"SKU not in Inventory"))</f>
        <v/>
      </c>
    </row>
    <row r="69">
      <c r="A69" s="11" t="n"/>
      <c r="H69" s="3">
        <f>IF(B69="","",IFERROR(INDEX(Inventory!$B$2:$B$201,MATCH(B69,Inventory!$A$2:$A$201,0)),"SKU not in Inventory"))</f>
        <v/>
      </c>
    </row>
    <row r="70">
      <c r="A70" s="11" t="n"/>
      <c r="H70" s="3">
        <f>IF(B70="","",IFERROR(INDEX(Inventory!$B$2:$B$201,MATCH(B70,Inventory!$A$2:$A$201,0)),"SKU not in Inventory"))</f>
        <v/>
      </c>
    </row>
    <row r="71">
      <c r="A71" s="11" t="n"/>
      <c r="H71" s="3">
        <f>IF(B71="","",IFERROR(INDEX(Inventory!$B$2:$B$201,MATCH(B71,Inventory!$A$2:$A$201,0)),"SKU not in Inventory"))</f>
        <v/>
      </c>
    </row>
    <row r="72">
      <c r="A72" s="11" t="n"/>
      <c r="H72" s="3">
        <f>IF(B72="","",IFERROR(INDEX(Inventory!$B$2:$B$201,MATCH(B72,Inventory!$A$2:$A$201,0)),"SKU not in Inventory"))</f>
        <v/>
      </c>
    </row>
    <row r="73">
      <c r="A73" s="11" t="n"/>
      <c r="H73" s="3">
        <f>IF(B73="","",IFERROR(INDEX(Inventory!$B$2:$B$201,MATCH(B73,Inventory!$A$2:$A$201,0)),"SKU not in Inventory"))</f>
        <v/>
      </c>
    </row>
    <row r="74">
      <c r="A74" s="11" t="n"/>
      <c r="H74" s="3">
        <f>IF(B74="","",IFERROR(INDEX(Inventory!$B$2:$B$201,MATCH(B74,Inventory!$A$2:$A$201,0)),"SKU not in Inventory"))</f>
        <v/>
      </c>
    </row>
    <row r="75">
      <c r="A75" s="11" t="n"/>
      <c r="H75" s="3">
        <f>IF(B75="","",IFERROR(INDEX(Inventory!$B$2:$B$201,MATCH(B75,Inventory!$A$2:$A$201,0)),"SKU not in Inventory"))</f>
        <v/>
      </c>
    </row>
    <row r="76">
      <c r="A76" s="11" t="n"/>
      <c r="H76" s="3">
        <f>IF(B76="","",IFERROR(INDEX(Inventory!$B$2:$B$201,MATCH(B76,Inventory!$A$2:$A$201,0)),"SKU not in Inventory"))</f>
        <v/>
      </c>
    </row>
    <row r="77">
      <c r="A77" s="11" t="n"/>
      <c r="H77" s="3">
        <f>IF(B77="","",IFERROR(INDEX(Inventory!$B$2:$B$201,MATCH(B77,Inventory!$A$2:$A$201,0)),"SKU not in Inventory"))</f>
        <v/>
      </c>
    </row>
    <row r="78">
      <c r="A78" s="11" t="n"/>
      <c r="H78" s="3">
        <f>IF(B78="","",IFERROR(INDEX(Inventory!$B$2:$B$201,MATCH(B78,Inventory!$A$2:$A$201,0)),"SKU not in Inventory"))</f>
        <v/>
      </c>
    </row>
    <row r="79">
      <c r="A79" s="11" t="n"/>
      <c r="H79" s="3">
        <f>IF(B79="","",IFERROR(INDEX(Inventory!$B$2:$B$201,MATCH(B79,Inventory!$A$2:$A$201,0)),"SKU not in Inventory"))</f>
        <v/>
      </c>
    </row>
    <row r="80">
      <c r="A80" s="11" t="n"/>
      <c r="H80" s="3">
        <f>IF(B80="","",IFERROR(INDEX(Inventory!$B$2:$B$201,MATCH(B80,Inventory!$A$2:$A$201,0)),"SKU not in Inventory"))</f>
        <v/>
      </c>
    </row>
    <row r="81">
      <c r="A81" s="11" t="n"/>
      <c r="H81" s="3">
        <f>IF(B81="","",IFERROR(INDEX(Inventory!$B$2:$B$201,MATCH(B81,Inventory!$A$2:$A$201,0)),"SKU not in Inventory"))</f>
        <v/>
      </c>
    </row>
    <row r="82">
      <c r="A82" s="11" t="n"/>
      <c r="H82" s="3">
        <f>IF(B82="","",IFERROR(INDEX(Inventory!$B$2:$B$201,MATCH(B82,Inventory!$A$2:$A$201,0)),"SKU not in Inventory"))</f>
        <v/>
      </c>
    </row>
    <row r="83">
      <c r="A83" s="11" t="n"/>
      <c r="H83" s="3">
        <f>IF(B83="","",IFERROR(INDEX(Inventory!$B$2:$B$201,MATCH(B83,Inventory!$A$2:$A$201,0)),"SKU not in Inventory"))</f>
        <v/>
      </c>
    </row>
    <row r="84">
      <c r="A84" s="11" t="n"/>
      <c r="H84" s="3">
        <f>IF(B84="","",IFERROR(INDEX(Inventory!$B$2:$B$201,MATCH(B84,Inventory!$A$2:$A$201,0)),"SKU not in Inventory"))</f>
        <v/>
      </c>
    </row>
    <row r="85">
      <c r="A85" s="11" t="n"/>
      <c r="H85" s="3">
        <f>IF(B85="","",IFERROR(INDEX(Inventory!$B$2:$B$201,MATCH(B85,Inventory!$A$2:$A$201,0)),"SKU not in Inventory"))</f>
        <v/>
      </c>
    </row>
    <row r="86">
      <c r="A86" s="11" t="n"/>
      <c r="H86" s="3">
        <f>IF(B86="","",IFERROR(INDEX(Inventory!$B$2:$B$201,MATCH(B86,Inventory!$A$2:$A$201,0)),"SKU not in Inventory"))</f>
        <v/>
      </c>
    </row>
    <row r="87">
      <c r="A87" s="11" t="n"/>
      <c r="H87" s="3">
        <f>IF(B87="","",IFERROR(INDEX(Inventory!$B$2:$B$201,MATCH(B87,Inventory!$A$2:$A$201,0)),"SKU not in Inventory"))</f>
        <v/>
      </c>
    </row>
    <row r="88">
      <c r="A88" s="11" t="n"/>
      <c r="H88" s="3">
        <f>IF(B88="","",IFERROR(INDEX(Inventory!$B$2:$B$201,MATCH(B88,Inventory!$A$2:$A$201,0)),"SKU not in Inventory"))</f>
        <v/>
      </c>
    </row>
    <row r="89">
      <c r="A89" s="11" t="n"/>
      <c r="H89" s="3">
        <f>IF(B89="","",IFERROR(INDEX(Inventory!$B$2:$B$201,MATCH(B89,Inventory!$A$2:$A$201,0)),"SKU not in Inventory"))</f>
        <v/>
      </c>
    </row>
    <row r="90">
      <c r="A90" s="11" t="n"/>
      <c r="H90" s="3">
        <f>IF(B90="","",IFERROR(INDEX(Inventory!$B$2:$B$201,MATCH(B90,Inventory!$A$2:$A$201,0)),"SKU not in Inventory"))</f>
        <v/>
      </c>
    </row>
    <row r="91">
      <c r="A91" s="11" t="n"/>
      <c r="H91" s="3">
        <f>IF(B91="","",IFERROR(INDEX(Inventory!$B$2:$B$201,MATCH(B91,Inventory!$A$2:$A$201,0)),"SKU not in Inventory"))</f>
        <v/>
      </c>
    </row>
    <row r="92">
      <c r="A92" s="11" t="n"/>
      <c r="H92" s="3">
        <f>IF(B92="","",IFERROR(INDEX(Inventory!$B$2:$B$201,MATCH(B92,Inventory!$A$2:$A$201,0)),"SKU not in Inventory"))</f>
        <v/>
      </c>
    </row>
    <row r="93">
      <c r="A93" s="11" t="n"/>
      <c r="H93" s="3">
        <f>IF(B93="","",IFERROR(INDEX(Inventory!$B$2:$B$201,MATCH(B93,Inventory!$A$2:$A$201,0)),"SKU not in Inventory"))</f>
        <v/>
      </c>
    </row>
    <row r="94">
      <c r="A94" s="11" t="n"/>
      <c r="H94" s="3">
        <f>IF(B94="","",IFERROR(INDEX(Inventory!$B$2:$B$201,MATCH(B94,Inventory!$A$2:$A$201,0)),"SKU not in Inventory"))</f>
        <v/>
      </c>
    </row>
    <row r="95">
      <c r="A95" s="11" t="n"/>
      <c r="H95" s="3">
        <f>IF(B95="","",IFERROR(INDEX(Inventory!$B$2:$B$201,MATCH(B95,Inventory!$A$2:$A$201,0)),"SKU not in Inventory"))</f>
        <v/>
      </c>
    </row>
    <row r="96">
      <c r="A96" s="11" t="n"/>
      <c r="H96" s="3">
        <f>IF(B96="","",IFERROR(INDEX(Inventory!$B$2:$B$201,MATCH(B96,Inventory!$A$2:$A$201,0)),"SKU not in Inventory"))</f>
        <v/>
      </c>
    </row>
    <row r="97">
      <c r="A97" s="11" t="n"/>
      <c r="H97" s="3">
        <f>IF(B97="","",IFERROR(INDEX(Inventory!$B$2:$B$201,MATCH(B97,Inventory!$A$2:$A$201,0)),"SKU not in Inventory"))</f>
        <v/>
      </c>
    </row>
    <row r="98">
      <c r="A98" s="11" t="n"/>
      <c r="H98" s="3">
        <f>IF(B98="","",IFERROR(INDEX(Inventory!$B$2:$B$201,MATCH(B98,Inventory!$A$2:$A$201,0)),"SKU not in Inventory"))</f>
        <v/>
      </c>
    </row>
    <row r="99">
      <c r="A99" s="11" t="n"/>
      <c r="H99" s="3">
        <f>IF(B99="","",IFERROR(INDEX(Inventory!$B$2:$B$201,MATCH(B99,Inventory!$A$2:$A$201,0)),"SKU not in Inventory"))</f>
        <v/>
      </c>
    </row>
    <row r="100">
      <c r="A100" s="11" t="n"/>
      <c r="H100" s="3">
        <f>IF(B100="","",IFERROR(INDEX(Inventory!$B$2:$B$201,MATCH(B100,Inventory!$A$2:$A$201,0)),"SKU not in Inventory"))</f>
        <v/>
      </c>
    </row>
    <row r="101">
      <c r="A101" s="11" t="n"/>
      <c r="H101" s="3">
        <f>IF(B101="","",IFERROR(INDEX(Inventory!$B$2:$B$201,MATCH(B101,Inventory!$A$2:$A$201,0)),"SKU not in Inventory"))</f>
        <v/>
      </c>
    </row>
    <row r="102">
      <c r="A102" s="11" t="n"/>
      <c r="H102" s="3">
        <f>IF(B102="","",IFERROR(INDEX(Inventory!$B$2:$B$201,MATCH(B102,Inventory!$A$2:$A$201,0)),"SKU not in Inventory"))</f>
        <v/>
      </c>
    </row>
    <row r="103">
      <c r="A103" s="11" t="n"/>
      <c r="H103" s="3">
        <f>IF(B103="","",IFERROR(INDEX(Inventory!$B$2:$B$201,MATCH(B103,Inventory!$A$2:$A$201,0)),"SKU not in Inventory"))</f>
        <v/>
      </c>
    </row>
    <row r="104">
      <c r="A104" s="11" t="n"/>
      <c r="H104" s="3">
        <f>IF(B104="","",IFERROR(INDEX(Inventory!$B$2:$B$201,MATCH(B104,Inventory!$A$2:$A$201,0)),"SKU not in Inventory"))</f>
        <v/>
      </c>
    </row>
    <row r="105">
      <c r="A105" s="11" t="n"/>
      <c r="H105" s="3">
        <f>IF(B105="","",IFERROR(INDEX(Inventory!$B$2:$B$201,MATCH(B105,Inventory!$A$2:$A$201,0)),"SKU not in Inventory"))</f>
        <v/>
      </c>
    </row>
    <row r="106">
      <c r="A106" s="11" t="n"/>
      <c r="H106" s="3">
        <f>IF(B106="","",IFERROR(INDEX(Inventory!$B$2:$B$201,MATCH(B106,Inventory!$A$2:$A$201,0)),"SKU not in Inventory"))</f>
        <v/>
      </c>
    </row>
    <row r="107">
      <c r="A107" s="11" t="n"/>
      <c r="H107" s="3">
        <f>IF(B107="","",IFERROR(INDEX(Inventory!$B$2:$B$201,MATCH(B107,Inventory!$A$2:$A$201,0)),"SKU not in Inventory"))</f>
        <v/>
      </c>
    </row>
    <row r="108">
      <c r="A108" s="11" t="n"/>
      <c r="H108" s="3">
        <f>IF(B108="","",IFERROR(INDEX(Inventory!$B$2:$B$201,MATCH(B108,Inventory!$A$2:$A$201,0)),"SKU not in Inventory"))</f>
        <v/>
      </c>
    </row>
    <row r="109">
      <c r="A109" s="11" t="n"/>
      <c r="H109" s="3">
        <f>IF(B109="","",IFERROR(INDEX(Inventory!$B$2:$B$201,MATCH(B109,Inventory!$A$2:$A$201,0)),"SKU not in Inventory"))</f>
        <v/>
      </c>
    </row>
    <row r="110">
      <c r="A110" s="11" t="n"/>
      <c r="H110" s="3">
        <f>IF(B110="","",IFERROR(INDEX(Inventory!$B$2:$B$201,MATCH(B110,Inventory!$A$2:$A$201,0)),"SKU not in Inventory"))</f>
        <v/>
      </c>
    </row>
    <row r="111">
      <c r="A111" s="11" t="n"/>
      <c r="H111" s="3">
        <f>IF(B111="","",IFERROR(INDEX(Inventory!$B$2:$B$201,MATCH(B111,Inventory!$A$2:$A$201,0)),"SKU not in Inventory"))</f>
        <v/>
      </c>
    </row>
    <row r="112">
      <c r="A112" s="11" t="n"/>
      <c r="H112" s="3">
        <f>IF(B112="","",IFERROR(INDEX(Inventory!$B$2:$B$201,MATCH(B112,Inventory!$A$2:$A$201,0)),"SKU not in Inventory"))</f>
        <v/>
      </c>
    </row>
    <row r="113">
      <c r="A113" s="11" t="n"/>
      <c r="H113" s="3">
        <f>IF(B113="","",IFERROR(INDEX(Inventory!$B$2:$B$201,MATCH(B113,Inventory!$A$2:$A$201,0)),"SKU not in Inventory"))</f>
        <v/>
      </c>
    </row>
    <row r="114">
      <c r="A114" s="11" t="n"/>
      <c r="H114" s="3">
        <f>IF(B114="","",IFERROR(INDEX(Inventory!$B$2:$B$201,MATCH(B114,Inventory!$A$2:$A$201,0)),"SKU not in Inventory"))</f>
        <v/>
      </c>
    </row>
    <row r="115">
      <c r="A115" s="11" t="n"/>
      <c r="H115" s="3">
        <f>IF(B115="","",IFERROR(INDEX(Inventory!$B$2:$B$201,MATCH(B115,Inventory!$A$2:$A$201,0)),"SKU not in Inventory"))</f>
        <v/>
      </c>
    </row>
    <row r="116">
      <c r="A116" s="11" t="n"/>
      <c r="H116" s="3">
        <f>IF(B116="","",IFERROR(INDEX(Inventory!$B$2:$B$201,MATCH(B116,Inventory!$A$2:$A$201,0)),"SKU not in Inventory"))</f>
        <v/>
      </c>
    </row>
    <row r="117">
      <c r="A117" s="11" t="n"/>
      <c r="H117" s="3">
        <f>IF(B117="","",IFERROR(INDEX(Inventory!$B$2:$B$201,MATCH(B117,Inventory!$A$2:$A$201,0)),"SKU not in Inventory"))</f>
        <v/>
      </c>
    </row>
    <row r="118">
      <c r="A118" s="11" t="n"/>
      <c r="H118" s="3">
        <f>IF(B118="","",IFERROR(INDEX(Inventory!$B$2:$B$201,MATCH(B118,Inventory!$A$2:$A$201,0)),"SKU not in Inventory"))</f>
        <v/>
      </c>
    </row>
    <row r="119">
      <c r="A119" s="11" t="n"/>
      <c r="H119" s="3">
        <f>IF(B119="","",IFERROR(INDEX(Inventory!$B$2:$B$201,MATCH(B119,Inventory!$A$2:$A$201,0)),"SKU not in Inventory"))</f>
        <v/>
      </c>
    </row>
    <row r="120">
      <c r="A120" s="11" t="n"/>
      <c r="H120" s="3">
        <f>IF(B120="","",IFERROR(INDEX(Inventory!$B$2:$B$201,MATCH(B120,Inventory!$A$2:$A$201,0)),"SKU not in Inventory"))</f>
        <v/>
      </c>
    </row>
    <row r="121">
      <c r="A121" s="11" t="n"/>
      <c r="H121" s="3">
        <f>IF(B121="","",IFERROR(INDEX(Inventory!$B$2:$B$201,MATCH(B121,Inventory!$A$2:$A$201,0)),"SKU not in Inventory"))</f>
        <v/>
      </c>
    </row>
    <row r="122">
      <c r="A122" s="11" t="n"/>
      <c r="H122" s="3">
        <f>IF(B122="","",IFERROR(INDEX(Inventory!$B$2:$B$201,MATCH(B122,Inventory!$A$2:$A$201,0)),"SKU not in Inventory"))</f>
        <v/>
      </c>
    </row>
    <row r="123">
      <c r="A123" s="11" t="n"/>
      <c r="H123" s="3">
        <f>IF(B123="","",IFERROR(INDEX(Inventory!$B$2:$B$201,MATCH(B123,Inventory!$A$2:$A$201,0)),"SKU not in Inventory"))</f>
        <v/>
      </c>
    </row>
    <row r="124">
      <c r="A124" s="11" t="n"/>
      <c r="H124" s="3">
        <f>IF(B124="","",IFERROR(INDEX(Inventory!$B$2:$B$201,MATCH(B124,Inventory!$A$2:$A$201,0)),"SKU not in Inventory"))</f>
        <v/>
      </c>
    </row>
    <row r="125">
      <c r="A125" s="11" t="n"/>
      <c r="H125" s="3">
        <f>IF(B125="","",IFERROR(INDEX(Inventory!$B$2:$B$201,MATCH(B125,Inventory!$A$2:$A$201,0)),"SKU not in Inventory"))</f>
        <v/>
      </c>
    </row>
    <row r="126">
      <c r="A126" s="11" t="n"/>
      <c r="H126" s="3">
        <f>IF(B126="","",IFERROR(INDEX(Inventory!$B$2:$B$201,MATCH(B126,Inventory!$A$2:$A$201,0)),"SKU not in Inventory"))</f>
        <v/>
      </c>
    </row>
    <row r="127">
      <c r="A127" s="11" t="n"/>
      <c r="H127" s="3">
        <f>IF(B127="","",IFERROR(INDEX(Inventory!$B$2:$B$201,MATCH(B127,Inventory!$A$2:$A$201,0)),"SKU not in Inventory"))</f>
        <v/>
      </c>
    </row>
    <row r="128">
      <c r="A128" s="11" t="n"/>
      <c r="H128" s="3">
        <f>IF(B128="","",IFERROR(INDEX(Inventory!$B$2:$B$201,MATCH(B128,Inventory!$A$2:$A$201,0)),"SKU not in Inventory"))</f>
        <v/>
      </c>
    </row>
    <row r="129">
      <c r="A129" s="11" t="n"/>
      <c r="H129" s="3">
        <f>IF(B129="","",IFERROR(INDEX(Inventory!$B$2:$B$201,MATCH(B129,Inventory!$A$2:$A$201,0)),"SKU not in Inventory"))</f>
        <v/>
      </c>
    </row>
    <row r="130">
      <c r="A130" s="11" t="n"/>
      <c r="H130" s="3">
        <f>IF(B130="","",IFERROR(INDEX(Inventory!$B$2:$B$201,MATCH(B130,Inventory!$A$2:$A$201,0)),"SKU not in Inventory"))</f>
        <v/>
      </c>
    </row>
    <row r="131">
      <c r="A131" s="11" t="n"/>
      <c r="H131" s="3">
        <f>IF(B131="","",IFERROR(INDEX(Inventory!$B$2:$B$201,MATCH(B131,Inventory!$A$2:$A$201,0)),"SKU not in Inventory"))</f>
        <v/>
      </c>
    </row>
    <row r="132">
      <c r="A132" s="11" t="n"/>
      <c r="H132" s="3">
        <f>IF(B132="","",IFERROR(INDEX(Inventory!$B$2:$B$201,MATCH(B132,Inventory!$A$2:$A$201,0)),"SKU not in Inventory"))</f>
        <v/>
      </c>
    </row>
    <row r="133">
      <c r="A133" s="11" t="n"/>
      <c r="H133" s="3">
        <f>IF(B133="","",IFERROR(INDEX(Inventory!$B$2:$B$201,MATCH(B133,Inventory!$A$2:$A$201,0)),"SKU not in Inventory"))</f>
        <v/>
      </c>
    </row>
    <row r="134">
      <c r="A134" s="11" t="n"/>
      <c r="H134" s="3">
        <f>IF(B134="","",IFERROR(INDEX(Inventory!$B$2:$B$201,MATCH(B134,Inventory!$A$2:$A$201,0)),"SKU not in Inventory"))</f>
        <v/>
      </c>
    </row>
    <row r="135">
      <c r="A135" s="11" t="n"/>
      <c r="H135" s="3">
        <f>IF(B135="","",IFERROR(INDEX(Inventory!$B$2:$B$201,MATCH(B135,Inventory!$A$2:$A$201,0)),"SKU not in Inventory"))</f>
        <v/>
      </c>
    </row>
    <row r="136">
      <c r="A136" s="11" t="n"/>
      <c r="H136" s="3">
        <f>IF(B136="","",IFERROR(INDEX(Inventory!$B$2:$B$201,MATCH(B136,Inventory!$A$2:$A$201,0)),"SKU not in Inventory"))</f>
        <v/>
      </c>
    </row>
    <row r="137">
      <c r="A137" s="11" t="n"/>
      <c r="H137" s="3">
        <f>IF(B137="","",IFERROR(INDEX(Inventory!$B$2:$B$201,MATCH(B137,Inventory!$A$2:$A$201,0)),"SKU not in Inventory"))</f>
        <v/>
      </c>
    </row>
    <row r="138">
      <c r="A138" s="11" t="n"/>
      <c r="H138" s="3">
        <f>IF(B138="","",IFERROR(INDEX(Inventory!$B$2:$B$201,MATCH(B138,Inventory!$A$2:$A$201,0)),"SKU not in Inventory"))</f>
        <v/>
      </c>
    </row>
    <row r="139">
      <c r="A139" s="11" t="n"/>
      <c r="H139" s="3">
        <f>IF(B139="","",IFERROR(INDEX(Inventory!$B$2:$B$201,MATCH(B139,Inventory!$A$2:$A$201,0)),"SKU not in Inventory"))</f>
        <v/>
      </c>
    </row>
    <row r="140">
      <c r="A140" s="11" t="n"/>
      <c r="H140" s="3">
        <f>IF(B140="","",IFERROR(INDEX(Inventory!$B$2:$B$201,MATCH(B140,Inventory!$A$2:$A$201,0)),"SKU not in Inventory"))</f>
        <v/>
      </c>
    </row>
    <row r="141">
      <c r="A141" s="11" t="n"/>
      <c r="H141" s="3">
        <f>IF(B141="","",IFERROR(INDEX(Inventory!$B$2:$B$201,MATCH(B141,Inventory!$A$2:$A$201,0)),"SKU not in Inventory"))</f>
        <v/>
      </c>
    </row>
    <row r="142">
      <c r="A142" s="11" t="n"/>
      <c r="H142" s="3">
        <f>IF(B142="","",IFERROR(INDEX(Inventory!$B$2:$B$201,MATCH(B142,Inventory!$A$2:$A$201,0)),"SKU not in Inventory"))</f>
        <v/>
      </c>
    </row>
    <row r="143">
      <c r="A143" s="11" t="n"/>
      <c r="H143" s="3">
        <f>IF(B143="","",IFERROR(INDEX(Inventory!$B$2:$B$201,MATCH(B143,Inventory!$A$2:$A$201,0)),"SKU not in Inventory"))</f>
        <v/>
      </c>
    </row>
    <row r="144">
      <c r="A144" s="11" t="n"/>
      <c r="H144" s="3">
        <f>IF(B144="","",IFERROR(INDEX(Inventory!$B$2:$B$201,MATCH(B144,Inventory!$A$2:$A$201,0)),"SKU not in Inventory"))</f>
        <v/>
      </c>
    </row>
    <row r="145">
      <c r="A145" s="11" t="n"/>
      <c r="H145" s="3">
        <f>IF(B145="","",IFERROR(INDEX(Inventory!$B$2:$B$201,MATCH(B145,Inventory!$A$2:$A$201,0)),"SKU not in Inventory"))</f>
        <v/>
      </c>
    </row>
    <row r="146">
      <c r="A146" s="11" t="n"/>
      <c r="H146" s="3">
        <f>IF(B146="","",IFERROR(INDEX(Inventory!$B$2:$B$201,MATCH(B146,Inventory!$A$2:$A$201,0)),"SKU not in Inventory"))</f>
        <v/>
      </c>
    </row>
    <row r="147">
      <c r="A147" s="11" t="n"/>
      <c r="H147" s="3">
        <f>IF(B147="","",IFERROR(INDEX(Inventory!$B$2:$B$201,MATCH(B147,Inventory!$A$2:$A$201,0)),"SKU not in Inventory"))</f>
        <v/>
      </c>
    </row>
    <row r="148">
      <c r="A148" s="11" t="n"/>
      <c r="H148" s="3">
        <f>IF(B148="","",IFERROR(INDEX(Inventory!$B$2:$B$201,MATCH(B148,Inventory!$A$2:$A$201,0)),"SKU not in Inventory"))</f>
        <v/>
      </c>
    </row>
    <row r="149">
      <c r="A149" s="11" t="n"/>
      <c r="H149" s="3">
        <f>IF(B149="","",IFERROR(INDEX(Inventory!$B$2:$B$201,MATCH(B149,Inventory!$A$2:$A$201,0)),"SKU not in Inventory"))</f>
        <v/>
      </c>
    </row>
    <row r="150">
      <c r="A150" s="11" t="n"/>
      <c r="H150" s="3">
        <f>IF(B150="","",IFERROR(INDEX(Inventory!$B$2:$B$201,MATCH(B150,Inventory!$A$2:$A$201,0)),"SKU not in Inventory"))</f>
        <v/>
      </c>
    </row>
    <row r="151">
      <c r="A151" s="11" t="n"/>
      <c r="H151" s="3">
        <f>IF(B151="","",IFERROR(INDEX(Inventory!$B$2:$B$201,MATCH(B151,Inventory!$A$2:$A$201,0)),"SKU not in Inventory"))</f>
        <v/>
      </c>
    </row>
    <row r="152">
      <c r="A152" s="11" t="n"/>
      <c r="H152" s="3">
        <f>IF(B152="","",IFERROR(INDEX(Inventory!$B$2:$B$201,MATCH(B152,Inventory!$A$2:$A$201,0)),"SKU not in Inventory"))</f>
        <v/>
      </c>
    </row>
    <row r="153">
      <c r="A153" s="11" t="n"/>
      <c r="H153" s="3">
        <f>IF(B153="","",IFERROR(INDEX(Inventory!$B$2:$B$201,MATCH(B153,Inventory!$A$2:$A$201,0)),"SKU not in Inventory"))</f>
        <v/>
      </c>
    </row>
    <row r="154">
      <c r="A154" s="11" t="n"/>
      <c r="H154" s="3">
        <f>IF(B154="","",IFERROR(INDEX(Inventory!$B$2:$B$201,MATCH(B154,Inventory!$A$2:$A$201,0)),"SKU not in Inventory"))</f>
        <v/>
      </c>
    </row>
    <row r="155">
      <c r="A155" s="11" t="n"/>
      <c r="H155" s="3">
        <f>IF(B155="","",IFERROR(INDEX(Inventory!$B$2:$B$201,MATCH(B155,Inventory!$A$2:$A$201,0)),"SKU not in Inventory"))</f>
        <v/>
      </c>
    </row>
    <row r="156">
      <c r="A156" s="11" t="n"/>
      <c r="H156" s="3">
        <f>IF(B156="","",IFERROR(INDEX(Inventory!$B$2:$B$201,MATCH(B156,Inventory!$A$2:$A$201,0)),"SKU not in Inventory"))</f>
        <v/>
      </c>
    </row>
    <row r="157">
      <c r="A157" s="11" t="n"/>
      <c r="H157" s="3">
        <f>IF(B157="","",IFERROR(INDEX(Inventory!$B$2:$B$201,MATCH(B157,Inventory!$A$2:$A$201,0)),"SKU not in Inventory"))</f>
        <v/>
      </c>
    </row>
    <row r="158">
      <c r="A158" s="11" t="n"/>
      <c r="H158" s="3">
        <f>IF(B158="","",IFERROR(INDEX(Inventory!$B$2:$B$201,MATCH(B158,Inventory!$A$2:$A$201,0)),"SKU not in Inventory"))</f>
        <v/>
      </c>
    </row>
    <row r="159">
      <c r="A159" s="11" t="n"/>
      <c r="H159" s="3">
        <f>IF(B159="","",IFERROR(INDEX(Inventory!$B$2:$B$201,MATCH(B159,Inventory!$A$2:$A$201,0)),"SKU not in Inventory"))</f>
        <v/>
      </c>
    </row>
    <row r="160">
      <c r="A160" s="11" t="n"/>
      <c r="H160" s="3">
        <f>IF(B160="","",IFERROR(INDEX(Inventory!$B$2:$B$201,MATCH(B160,Inventory!$A$2:$A$201,0)),"SKU not in Inventory"))</f>
        <v/>
      </c>
    </row>
    <row r="161">
      <c r="A161" s="11" t="n"/>
      <c r="H161" s="3">
        <f>IF(B161="","",IFERROR(INDEX(Inventory!$B$2:$B$201,MATCH(B161,Inventory!$A$2:$A$201,0)),"SKU not in Inventory"))</f>
        <v/>
      </c>
    </row>
    <row r="162">
      <c r="A162" s="11" t="n"/>
      <c r="H162" s="3">
        <f>IF(B162="","",IFERROR(INDEX(Inventory!$B$2:$B$201,MATCH(B162,Inventory!$A$2:$A$201,0)),"SKU not in Inventory"))</f>
        <v/>
      </c>
    </row>
    <row r="163">
      <c r="A163" s="11" t="n"/>
      <c r="H163" s="3">
        <f>IF(B163="","",IFERROR(INDEX(Inventory!$B$2:$B$201,MATCH(B163,Inventory!$A$2:$A$201,0)),"SKU not in Inventory"))</f>
        <v/>
      </c>
    </row>
    <row r="164">
      <c r="A164" s="11" t="n"/>
      <c r="H164" s="3">
        <f>IF(B164="","",IFERROR(INDEX(Inventory!$B$2:$B$201,MATCH(B164,Inventory!$A$2:$A$201,0)),"SKU not in Inventory"))</f>
        <v/>
      </c>
    </row>
    <row r="165">
      <c r="A165" s="11" t="n"/>
      <c r="H165" s="3">
        <f>IF(B165="","",IFERROR(INDEX(Inventory!$B$2:$B$201,MATCH(B165,Inventory!$A$2:$A$201,0)),"SKU not in Inventory"))</f>
        <v/>
      </c>
    </row>
    <row r="166">
      <c r="A166" s="11" t="n"/>
      <c r="H166" s="3">
        <f>IF(B166="","",IFERROR(INDEX(Inventory!$B$2:$B$201,MATCH(B166,Inventory!$A$2:$A$201,0)),"SKU not in Inventory"))</f>
        <v/>
      </c>
    </row>
    <row r="167">
      <c r="A167" s="11" t="n"/>
      <c r="H167" s="3">
        <f>IF(B167="","",IFERROR(INDEX(Inventory!$B$2:$B$201,MATCH(B167,Inventory!$A$2:$A$201,0)),"SKU not in Inventory"))</f>
        <v/>
      </c>
    </row>
    <row r="168">
      <c r="A168" s="11" t="n"/>
      <c r="H168" s="3">
        <f>IF(B168="","",IFERROR(INDEX(Inventory!$B$2:$B$201,MATCH(B168,Inventory!$A$2:$A$201,0)),"SKU not in Inventory"))</f>
        <v/>
      </c>
    </row>
    <row r="169">
      <c r="A169" s="11" t="n"/>
      <c r="H169" s="3">
        <f>IF(B169="","",IFERROR(INDEX(Inventory!$B$2:$B$201,MATCH(B169,Inventory!$A$2:$A$201,0)),"SKU not in Inventory"))</f>
        <v/>
      </c>
    </row>
    <row r="170">
      <c r="A170" s="11" t="n"/>
      <c r="H170" s="3">
        <f>IF(B170="","",IFERROR(INDEX(Inventory!$B$2:$B$201,MATCH(B170,Inventory!$A$2:$A$201,0)),"SKU not in Inventory"))</f>
        <v/>
      </c>
    </row>
    <row r="171">
      <c r="A171" s="11" t="n"/>
      <c r="H171" s="3">
        <f>IF(B171="","",IFERROR(INDEX(Inventory!$B$2:$B$201,MATCH(B171,Inventory!$A$2:$A$201,0)),"SKU not in Inventory"))</f>
        <v/>
      </c>
    </row>
    <row r="172">
      <c r="A172" s="11" t="n"/>
      <c r="H172" s="3">
        <f>IF(B172="","",IFERROR(INDEX(Inventory!$B$2:$B$201,MATCH(B172,Inventory!$A$2:$A$201,0)),"SKU not in Inventory"))</f>
        <v/>
      </c>
    </row>
    <row r="173">
      <c r="A173" s="11" t="n"/>
      <c r="H173" s="3">
        <f>IF(B173="","",IFERROR(INDEX(Inventory!$B$2:$B$201,MATCH(B173,Inventory!$A$2:$A$201,0)),"SKU not in Inventory"))</f>
        <v/>
      </c>
    </row>
    <row r="174">
      <c r="A174" s="11" t="n"/>
      <c r="H174" s="3">
        <f>IF(B174="","",IFERROR(INDEX(Inventory!$B$2:$B$201,MATCH(B174,Inventory!$A$2:$A$201,0)),"SKU not in Inventory"))</f>
        <v/>
      </c>
    </row>
    <row r="175">
      <c r="A175" s="11" t="n"/>
      <c r="H175" s="3">
        <f>IF(B175="","",IFERROR(INDEX(Inventory!$B$2:$B$201,MATCH(B175,Inventory!$A$2:$A$201,0)),"SKU not in Inventory"))</f>
        <v/>
      </c>
    </row>
    <row r="176">
      <c r="A176" s="11" t="n"/>
      <c r="H176" s="3">
        <f>IF(B176="","",IFERROR(INDEX(Inventory!$B$2:$B$201,MATCH(B176,Inventory!$A$2:$A$201,0)),"SKU not in Inventory"))</f>
        <v/>
      </c>
    </row>
    <row r="177">
      <c r="A177" s="11" t="n"/>
      <c r="H177" s="3">
        <f>IF(B177="","",IFERROR(INDEX(Inventory!$B$2:$B$201,MATCH(B177,Inventory!$A$2:$A$201,0)),"SKU not in Inventory"))</f>
        <v/>
      </c>
    </row>
    <row r="178">
      <c r="A178" s="11" t="n"/>
      <c r="H178" s="3">
        <f>IF(B178="","",IFERROR(INDEX(Inventory!$B$2:$B$201,MATCH(B178,Inventory!$A$2:$A$201,0)),"SKU not in Inventory"))</f>
        <v/>
      </c>
    </row>
    <row r="179">
      <c r="A179" s="11" t="n"/>
      <c r="H179" s="3">
        <f>IF(B179="","",IFERROR(INDEX(Inventory!$B$2:$B$201,MATCH(B179,Inventory!$A$2:$A$201,0)),"SKU not in Inventory"))</f>
        <v/>
      </c>
    </row>
    <row r="180">
      <c r="A180" s="11" t="n"/>
      <c r="H180" s="3">
        <f>IF(B180="","",IFERROR(INDEX(Inventory!$B$2:$B$201,MATCH(B180,Inventory!$A$2:$A$201,0)),"SKU not in Inventory"))</f>
        <v/>
      </c>
    </row>
    <row r="181">
      <c r="A181" s="11" t="n"/>
      <c r="H181" s="3">
        <f>IF(B181="","",IFERROR(INDEX(Inventory!$B$2:$B$201,MATCH(B181,Inventory!$A$2:$A$201,0)),"SKU not in Inventory"))</f>
        <v/>
      </c>
    </row>
    <row r="182">
      <c r="A182" s="11" t="n"/>
      <c r="H182" s="3">
        <f>IF(B182="","",IFERROR(INDEX(Inventory!$B$2:$B$201,MATCH(B182,Inventory!$A$2:$A$201,0)),"SKU not in Inventory"))</f>
        <v/>
      </c>
    </row>
    <row r="183">
      <c r="A183" s="11" t="n"/>
      <c r="H183" s="3">
        <f>IF(B183="","",IFERROR(INDEX(Inventory!$B$2:$B$201,MATCH(B183,Inventory!$A$2:$A$201,0)),"SKU not in Inventory"))</f>
        <v/>
      </c>
    </row>
    <row r="184">
      <c r="A184" s="11" t="n"/>
      <c r="H184" s="3">
        <f>IF(B184="","",IFERROR(INDEX(Inventory!$B$2:$B$201,MATCH(B184,Inventory!$A$2:$A$201,0)),"SKU not in Inventory"))</f>
        <v/>
      </c>
    </row>
    <row r="185">
      <c r="A185" s="11" t="n"/>
      <c r="H185" s="3">
        <f>IF(B185="","",IFERROR(INDEX(Inventory!$B$2:$B$201,MATCH(B185,Inventory!$A$2:$A$201,0)),"SKU not in Inventory"))</f>
        <v/>
      </c>
    </row>
    <row r="186">
      <c r="A186" s="11" t="n"/>
      <c r="H186" s="3">
        <f>IF(B186="","",IFERROR(INDEX(Inventory!$B$2:$B$201,MATCH(B186,Inventory!$A$2:$A$201,0)),"SKU not in Inventory"))</f>
        <v/>
      </c>
    </row>
    <row r="187">
      <c r="A187" s="11" t="n"/>
      <c r="H187" s="3">
        <f>IF(B187="","",IFERROR(INDEX(Inventory!$B$2:$B$201,MATCH(B187,Inventory!$A$2:$A$201,0)),"SKU not in Inventory"))</f>
        <v/>
      </c>
    </row>
    <row r="188">
      <c r="A188" s="11" t="n"/>
      <c r="H188" s="3">
        <f>IF(B188="","",IFERROR(INDEX(Inventory!$B$2:$B$201,MATCH(B188,Inventory!$A$2:$A$201,0)),"SKU not in Inventory"))</f>
        <v/>
      </c>
    </row>
    <row r="189">
      <c r="A189" s="11" t="n"/>
      <c r="H189" s="3">
        <f>IF(B189="","",IFERROR(INDEX(Inventory!$B$2:$B$201,MATCH(B189,Inventory!$A$2:$A$201,0)),"SKU not in Inventory"))</f>
        <v/>
      </c>
    </row>
    <row r="190">
      <c r="A190" s="11" t="n"/>
      <c r="H190" s="3">
        <f>IF(B190="","",IFERROR(INDEX(Inventory!$B$2:$B$201,MATCH(B190,Inventory!$A$2:$A$201,0)),"SKU not in Inventory"))</f>
        <v/>
      </c>
    </row>
    <row r="191">
      <c r="A191" s="11" t="n"/>
      <c r="H191" s="3">
        <f>IF(B191="","",IFERROR(INDEX(Inventory!$B$2:$B$201,MATCH(B191,Inventory!$A$2:$A$201,0)),"SKU not in Inventory"))</f>
        <v/>
      </c>
    </row>
    <row r="192">
      <c r="A192" s="11" t="n"/>
      <c r="H192" s="3">
        <f>IF(B192="","",IFERROR(INDEX(Inventory!$B$2:$B$201,MATCH(B192,Inventory!$A$2:$A$201,0)),"SKU not in Inventory"))</f>
        <v/>
      </c>
    </row>
    <row r="193">
      <c r="A193" s="11" t="n"/>
      <c r="H193" s="3">
        <f>IF(B193="","",IFERROR(INDEX(Inventory!$B$2:$B$201,MATCH(B193,Inventory!$A$2:$A$201,0)),"SKU not in Inventory"))</f>
        <v/>
      </c>
    </row>
    <row r="194">
      <c r="A194" s="11" t="n"/>
      <c r="H194" s="3">
        <f>IF(B194="","",IFERROR(INDEX(Inventory!$B$2:$B$201,MATCH(B194,Inventory!$A$2:$A$201,0)),"SKU not in Inventory"))</f>
        <v/>
      </c>
    </row>
    <row r="195">
      <c r="A195" s="11" t="n"/>
      <c r="H195" s="3">
        <f>IF(B195="","",IFERROR(INDEX(Inventory!$B$2:$B$201,MATCH(B195,Inventory!$A$2:$A$201,0)),"SKU not in Inventory"))</f>
        <v/>
      </c>
    </row>
    <row r="196">
      <c r="A196" s="11" t="n"/>
      <c r="H196" s="3">
        <f>IF(B196="","",IFERROR(INDEX(Inventory!$B$2:$B$201,MATCH(B196,Inventory!$A$2:$A$201,0)),"SKU not in Inventory"))</f>
        <v/>
      </c>
    </row>
    <row r="197">
      <c r="A197" s="11" t="n"/>
      <c r="H197" s="3">
        <f>IF(B197="","",IFERROR(INDEX(Inventory!$B$2:$B$201,MATCH(B197,Inventory!$A$2:$A$201,0)),"SKU not in Inventory"))</f>
        <v/>
      </c>
    </row>
    <row r="198">
      <c r="A198" s="11" t="n"/>
      <c r="H198" s="3">
        <f>IF(B198="","",IFERROR(INDEX(Inventory!$B$2:$B$201,MATCH(B198,Inventory!$A$2:$A$201,0)),"SKU not in Inventory"))</f>
        <v/>
      </c>
    </row>
    <row r="199">
      <c r="A199" s="11" t="n"/>
      <c r="H199" s="3">
        <f>IF(B199="","",IFERROR(INDEX(Inventory!$B$2:$B$201,MATCH(B199,Inventory!$A$2:$A$201,0)),"SKU not in Inventory"))</f>
        <v/>
      </c>
    </row>
    <row r="200">
      <c r="A200" s="11" t="n"/>
      <c r="H200" s="3">
        <f>IF(B200="","",IFERROR(INDEX(Inventory!$B$2:$B$201,MATCH(B200,Inventory!$A$2:$A$201,0)),"SKU not in Inventory"))</f>
        <v/>
      </c>
    </row>
    <row r="201">
      <c r="A201" s="11" t="n"/>
      <c r="H201" s="3">
        <f>IF(B201="","",IFERROR(INDEX(Inventory!$B$2:$B$201,MATCH(B201,Inventory!$A$2:$A$201,0)),"SKU not in Inventory"))</f>
        <v/>
      </c>
    </row>
    <row r="202">
      <c r="A202" s="11" t="n"/>
      <c r="H202" s="3">
        <f>IF(B202="","",IFERROR(INDEX(Inventory!$B$2:$B$201,MATCH(B202,Inventory!$A$2:$A$201,0)),"SKU not in Inventory"))</f>
        <v/>
      </c>
    </row>
    <row r="203">
      <c r="A203" s="11" t="n"/>
      <c r="H203" s="3">
        <f>IF(B203="","",IFERROR(INDEX(Inventory!$B$2:$B$201,MATCH(B203,Inventory!$A$2:$A$201,0)),"SKU not in Inventory"))</f>
        <v/>
      </c>
    </row>
    <row r="204">
      <c r="A204" s="11" t="n"/>
      <c r="H204" s="3">
        <f>IF(B204="","",IFERROR(INDEX(Inventory!$B$2:$B$201,MATCH(B204,Inventory!$A$2:$A$201,0)),"SKU not in Inventory"))</f>
        <v/>
      </c>
    </row>
    <row r="205">
      <c r="A205" s="11" t="n"/>
      <c r="H205" s="3">
        <f>IF(B205="","",IFERROR(INDEX(Inventory!$B$2:$B$201,MATCH(B205,Inventory!$A$2:$A$201,0)),"SKU not in Inventory"))</f>
        <v/>
      </c>
    </row>
    <row r="206">
      <c r="A206" s="11" t="n"/>
      <c r="H206" s="3">
        <f>IF(B206="","",IFERROR(INDEX(Inventory!$B$2:$B$201,MATCH(B206,Inventory!$A$2:$A$201,0)),"SKU not in Inventory"))</f>
        <v/>
      </c>
    </row>
    <row r="207">
      <c r="A207" s="11" t="n"/>
      <c r="H207" s="3">
        <f>IF(B207="","",IFERROR(INDEX(Inventory!$B$2:$B$201,MATCH(B207,Inventory!$A$2:$A$201,0)),"SKU not in Inventory"))</f>
        <v/>
      </c>
    </row>
    <row r="208">
      <c r="A208" s="11" t="n"/>
      <c r="H208" s="3">
        <f>IF(B208="","",IFERROR(INDEX(Inventory!$B$2:$B$201,MATCH(B208,Inventory!$A$2:$A$201,0)),"SKU not in Inventory"))</f>
        <v/>
      </c>
    </row>
    <row r="209">
      <c r="A209" s="11" t="n"/>
      <c r="H209" s="3">
        <f>IF(B209="","",IFERROR(INDEX(Inventory!$B$2:$B$201,MATCH(B209,Inventory!$A$2:$A$201,0)),"SKU not in Inventory"))</f>
        <v/>
      </c>
    </row>
    <row r="210">
      <c r="A210" s="11" t="n"/>
      <c r="H210" s="3">
        <f>IF(B210="","",IFERROR(INDEX(Inventory!$B$2:$B$201,MATCH(B210,Inventory!$A$2:$A$201,0)),"SKU not in Inventory"))</f>
        <v/>
      </c>
    </row>
    <row r="211">
      <c r="A211" s="11" t="n"/>
      <c r="H211" s="3">
        <f>IF(B211="","",IFERROR(INDEX(Inventory!$B$2:$B$201,MATCH(B211,Inventory!$A$2:$A$201,0)),"SKU not in Inventory"))</f>
        <v/>
      </c>
    </row>
    <row r="212">
      <c r="A212" s="11" t="n"/>
      <c r="H212" s="3">
        <f>IF(B212="","",IFERROR(INDEX(Inventory!$B$2:$B$201,MATCH(B212,Inventory!$A$2:$A$201,0)),"SKU not in Inventory"))</f>
        <v/>
      </c>
    </row>
    <row r="213">
      <c r="A213" s="11" t="n"/>
      <c r="H213" s="3">
        <f>IF(B213="","",IFERROR(INDEX(Inventory!$B$2:$B$201,MATCH(B213,Inventory!$A$2:$A$201,0)),"SKU not in Inventory"))</f>
        <v/>
      </c>
    </row>
    <row r="214">
      <c r="A214" s="11" t="n"/>
      <c r="H214" s="3">
        <f>IF(B214="","",IFERROR(INDEX(Inventory!$B$2:$B$201,MATCH(B214,Inventory!$A$2:$A$201,0)),"SKU not in Inventory"))</f>
        <v/>
      </c>
    </row>
    <row r="215">
      <c r="A215" s="11" t="n"/>
      <c r="H215" s="3">
        <f>IF(B215="","",IFERROR(INDEX(Inventory!$B$2:$B$201,MATCH(B215,Inventory!$A$2:$A$201,0)),"SKU not in Inventory"))</f>
        <v/>
      </c>
    </row>
    <row r="216">
      <c r="A216" s="11" t="n"/>
      <c r="H216" s="3">
        <f>IF(B216="","",IFERROR(INDEX(Inventory!$B$2:$B$201,MATCH(B216,Inventory!$A$2:$A$201,0)),"SKU not in Inventory"))</f>
        <v/>
      </c>
    </row>
    <row r="217">
      <c r="A217" s="11" t="n"/>
      <c r="H217" s="3">
        <f>IF(B217="","",IFERROR(INDEX(Inventory!$B$2:$B$201,MATCH(B217,Inventory!$A$2:$A$201,0)),"SKU not in Inventory"))</f>
        <v/>
      </c>
    </row>
    <row r="218">
      <c r="A218" s="11" t="n"/>
      <c r="H218" s="3">
        <f>IF(B218="","",IFERROR(INDEX(Inventory!$B$2:$B$201,MATCH(B218,Inventory!$A$2:$A$201,0)),"SKU not in Inventory"))</f>
        <v/>
      </c>
    </row>
    <row r="219">
      <c r="A219" s="11" t="n"/>
      <c r="H219" s="3">
        <f>IF(B219="","",IFERROR(INDEX(Inventory!$B$2:$B$201,MATCH(B219,Inventory!$A$2:$A$201,0)),"SKU not in Inventory"))</f>
        <v/>
      </c>
    </row>
    <row r="220">
      <c r="A220" s="11" t="n"/>
      <c r="H220" s="3">
        <f>IF(B220="","",IFERROR(INDEX(Inventory!$B$2:$B$201,MATCH(B220,Inventory!$A$2:$A$201,0)),"SKU not in Inventory"))</f>
        <v/>
      </c>
    </row>
    <row r="221">
      <c r="A221" s="11" t="n"/>
      <c r="H221" s="3">
        <f>IF(B221="","",IFERROR(INDEX(Inventory!$B$2:$B$201,MATCH(B221,Inventory!$A$2:$A$201,0)),"SKU not in Inventory"))</f>
        <v/>
      </c>
    </row>
    <row r="222">
      <c r="A222" s="11" t="n"/>
      <c r="H222" s="3">
        <f>IF(B222="","",IFERROR(INDEX(Inventory!$B$2:$B$201,MATCH(B222,Inventory!$A$2:$A$201,0)),"SKU not in Inventory"))</f>
        <v/>
      </c>
    </row>
    <row r="223">
      <c r="A223" s="11" t="n"/>
      <c r="H223" s="3">
        <f>IF(B223="","",IFERROR(INDEX(Inventory!$B$2:$B$201,MATCH(B223,Inventory!$A$2:$A$201,0)),"SKU not in Inventory"))</f>
        <v/>
      </c>
    </row>
    <row r="224">
      <c r="A224" s="11" t="n"/>
      <c r="H224" s="3">
        <f>IF(B224="","",IFERROR(INDEX(Inventory!$B$2:$B$201,MATCH(B224,Inventory!$A$2:$A$201,0)),"SKU not in Inventory"))</f>
        <v/>
      </c>
    </row>
    <row r="225">
      <c r="A225" s="11" t="n"/>
      <c r="H225" s="3">
        <f>IF(B225="","",IFERROR(INDEX(Inventory!$B$2:$B$201,MATCH(B225,Inventory!$A$2:$A$201,0)),"SKU not in Inventory"))</f>
        <v/>
      </c>
    </row>
    <row r="226">
      <c r="A226" s="11" t="n"/>
      <c r="H226" s="3">
        <f>IF(B226="","",IFERROR(INDEX(Inventory!$B$2:$B$201,MATCH(B226,Inventory!$A$2:$A$201,0)),"SKU not in Inventory"))</f>
        <v/>
      </c>
    </row>
    <row r="227">
      <c r="A227" s="11" t="n"/>
      <c r="H227" s="3">
        <f>IF(B227="","",IFERROR(INDEX(Inventory!$B$2:$B$201,MATCH(B227,Inventory!$A$2:$A$201,0)),"SKU not in Inventory"))</f>
        <v/>
      </c>
    </row>
    <row r="228">
      <c r="A228" s="11" t="n"/>
      <c r="H228" s="3">
        <f>IF(B228="","",IFERROR(INDEX(Inventory!$B$2:$B$201,MATCH(B228,Inventory!$A$2:$A$201,0)),"SKU not in Inventory"))</f>
        <v/>
      </c>
    </row>
    <row r="229">
      <c r="A229" s="11" t="n"/>
      <c r="H229" s="3">
        <f>IF(B229="","",IFERROR(INDEX(Inventory!$B$2:$B$201,MATCH(B229,Inventory!$A$2:$A$201,0)),"SKU not in Inventory"))</f>
        <v/>
      </c>
    </row>
    <row r="230">
      <c r="A230" s="11" t="n"/>
      <c r="H230" s="3">
        <f>IF(B230="","",IFERROR(INDEX(Inventory!$B$2:$B$201,MATCH(B230,Inventory!$A$2:$A$201,0)),"SKU not in Inventory"))</f>
        <v/>
      </c>
    </row>
    <row r="231">
      <c r="A231" s="11" t="n"/>
      <c r="H231" s="3">
        <f>IF(B231="","",IFERROR(INDEX(Inventory!$B$2:$B$201,MATCH(B231,Inventory!$A$2:$A$201,0)),"SKU not in Inventory"))</f>
        <v/>
      </c>
    </row>
    <row r="232">
      <c r="A232" s="11" t="n"/>
      <c r="H232" s="3">
        <f>IF(B232="","",IFERROR(INDEX(Inventory!$B$2:$B$201,MATCH(B232,Inventory!$A$2:$A$201,0)),"SKU not in Inventory"))</f>
        <v/>
      </c>
    </row>
    <row r="233">
      <c r="A233" s="11" t="n"/>
      <c r="H233" s="3">
        <f>IF(B233="","",IFERROR(INDEX(Inventory!$B$2:$B$201,MATCH(B233,Inventory!$A$2:$A$201,0)),"SKU not in Inventory"))</f>
        <v/>
      </c>
    </row>
    <row r="234">
      <c r="A234" s="11" t="n"/>
      <c r="H234" s="3">
        <f>IF(B234="","",IFERROR(INDEX(Inventory!$B$2:$B$201,MATCH(B234,Inventory!$A$2:$A$201,0)),"SKU not in Inventory"))</f>
        <v/>
      </c>
    </row>
    <row r="235">
      <c r="A235" s="11" t="n"/>
      <c r="H235" s="3">
        <f>IF(B235="","",IFERROR(INDEX(Inventory!$B$2:$B$201,MATCH(B235,Inventory!$A$2:$A$201,0)),"SKU not in Inventory"))</f>
        <v/>
      </c>
    </row>
    <row r="236">
      <c r="A236" s="11" t="n"/>
      <c r="H236" s="3">
        <f>IF(B236="","",IFERROR(INDEX(Inventory!$B$2:$B$201,MATCH(B236,Inventory!$A$2:$A$201,0)),"SKU not in Inventory"))</f>
        <v/>
      </c>
    </row>
    <row r="237">
      <c r="A237" s="11" t="n"/>
      <c r="H237" s="3">
        <f>IF(B237="","",IFERROR(INDEX(Inventory!$B$2:$B$201,MATCH(B237,Inventory!$A$2:$A$201,0)),"SKU not in Inventory"))</f>
        <v/>
      </c>
    </row>
    <row r="238">
      <c r="A238" s="11" t="n"/>
      <c r="H238" s="3">
        <f>IF(B238="","",IFERROR(INDEX(Inventory!$B$2:$B$201,MATCH(B238,Inventory!$A$2:$A$201,0)),"SKU not in Inventory"))</f>
        <v/>
      </c>
    </row>
    <row r="239">
      <c r="A239" s="11" t="n"/>
      <c r="H239" s="3">
        <f>IF(B239="","",IFERROR(INDEX(Inventory!$B$2:$B$201,MATCH(B239,Inventory!$A$2:$A$201,0)),"SKU not in Inventory"))</f>
        <v/>
      </c>
    </row>
    <row r="240">
      <c r="A240" s="11" t="n"/>
      <c r="H240" s="3">
        <f>IF(B240="","",IFERROR(INDEX(Inventory!$B$2:$B$201,MATCH(B240,Inventory!$A$2:$A$201,0)),"SKU not in Inventory"))</f>
        <v/>
      </c>
    </row>
    <row r="241">
      <c r="A241" s="11" t="n"/>
      <c r="H241" s="3">
        <f>IF(B241="","",IFERROR(INDEX(Inventory!$B$2:$B$201,MATCH(B241,Inventory!$A$2:$A$201,0)),"SKU not in Inventory"))</f>
        <v/>
      </c>
    </row>
    <row r="242">
      <c r="A242" s="11" t="n"/>
      <c r="H242" s="3">
        <f>IF(B242="","",IFERROR(INDEX(Inventory!$B$2:$B$201,MATCH(B242,Inventory!$A$2:$A$201,0)),"SKU not in Inventory"))</f>
        <v/>
      </c>
    </row>
    <row r="243">
      <c r="A243" s="11" t="n"/>
      <c r="H243" s="3">
        <f>IF(B243="","",IFERROR(INDEX(Inventory!$B$2:$B$201,MATCH(B243,Inventory!$A$2:$A$201,0)),"SKU not in Inventory"))</f>
        <v/>
      </c>
    </row>
    <row r="244">
      <c r="A244" s="11" t="n"/>
      <c r="H244" s="3">
        <f>IF(B244="","",IFERROR(INDEX(Inventory!$B$2:$B$201,MATCH(B244,Inventory!$A$2:$A$201,0)),"SKU not in Inventory"))</f>
        <v/>
      </c>
    </row>
    <row r="245">
      <c r="A245" s="11" t="n"/>
      <c r="H245" s="3">
        <f>IF(B245="","",IFERROR(INDEX(Inventory!$B$2:$B$201,MATCH(B245,Inventory!$A$2:$A$201,0)),"SKU not in Inventory"))</f>
        <v/>
      </c>
    </row>
    <row r="246">
      <c r="A246" s="11" t="n"/>
      <c r="H246" s="3">
        <f>IF(B246="","",IFERROR(INDEX(Inventory!$B$2:$B$201,MATCH(B246,Inventory!$A$2:$A$201,0)),"SKU not in Inventory"))</f>
        <v/>
      </c>
    </row>
    <row r="247">
      <c r="A247" s="11" t="n"/>
      <c r="H247" s="3">
        <f>IF(B247="","",IFERROR(INDEX(Inventory!$B$2:$B$201,MATCH(B247,Inventory!$A$2:$A$201,0)),"SKU not in Inventory"))</f>
        <v/>
      </c>
    </row>
    <row r="248">
      <c r="A248" s="11" t="n"/>
      <c r="H248" s="3">
        <f>IF(B248="","",IFERROR(INDEX(Inventory!$B$2:$B$201,MATCH(B248,Inventory!$A$2:$A$201,0)),"SKU not in Inventory"))</f>
        <v/>
      </c>
    </row>
    <row r="249">
      <c r="A249" s="11" t="n"/>
      <c r="H249" s="3">
        <f>IF(B249="","",IFERROR(INDEX(Inventory!$B$2:$B$201,MATCH(B249,Inventory!$A$2:$A$201,0)),"SKU not in Inventory"))</f>
        <v/>
      </c>
    </row>
    <row r="250">
      <c r="A250" s="11" t="n"/>
      <c r="H250" s="3">
        <f>IF(B250="","",IFERROR(INDEX(Inventory!$B$2:$B$201,MATCH(B250,Inventory!$A$2:$A$201,0)),"SKU not in Inventory"))</f>
        <v/>
      </c>
    </row>
    <row r="251">
      <c r="A251" s="11" t="n"/>
      <c r="H251" s="3">
        <f>IF(B251="","",IFERROR(INDEX(Inventory!$B$2:$B$201,MATCH(B251,Inventory!$A$2:$A$201,0)),"SKU not in Inventory"))</f>
        <v/>
      </c>
    </row>
    <row r="252">
      <c r="A252" s="11" t="n"/>
      <c r="H252" s="3">
        <f>IF(B252="","",IFERROR(INDEX(Inventory!$B$2:$B$201,MATCH(B252,Inventory!$A$2:$A$201,0)),"SKU not in Inventory"))</f>
        <v/>
      </c>
    </row>
    <row r="253">
      <c r="A253" s="11" t="n"/>
      <c r="H253" s="3">
        <f>IF(B253="","",IFERROR(INDEX(Inventory!$B$2:$B$201,MATCH(B253,Inventory!$A$2:$A$201,0)),"SKU not in Inventory"))</f>
        <v/>
      </c>
    </row>
    <row r="254">
      <c r="A254" s="11" t="n"/>
      <c r="H254" s="3">
        <f>IF(B254="","",IFERROR(INDEX(Inventory!$B$2:$B$201,MATCH(B254,Inventory!$A$2:$A$201,0)),"SKU not in Inventory"))</f>
        <v/>
      </c>
    </row>
    <row r="255">
      <c r="A255" s="11" t="n"/>
      <c r="H255" s="3">
        <f>IF(B255="","",IFERROR(INDEX(Inventory!$B$2:$B$201,MATCH(B255,Inventory!$A$2:$A$201,0)),"SKU not in Inventory"))</f>
        <v/>
      </c>
    </row>
    <row r="256">
      <c r="A256" s="11" t="n"/>
      <c r="H256" s="3">
        <f>IF(B256="","",IFERROR(INDEX(Inventory!$B$2:$B$201,MATCH(B256,Inventory!$A$2:$A$201,0)),"SKU not in Inventory"))</f>
        <v/>
      </c>
    </row>
    <row r="257">
      <c r="A257" s="11" t="n"/>
      <c r="H257" s="3">
        <f>IF(B257="","",IFERROR(INDEX(Inventory!$B$2:$B$201,MATCH(B257,Inventory!$A$2:$A$201,0)),"SKU not in Inventory"))</f>
        <v/>
      </c>
    </row>
    <row r="258">
      <c r="A258" s="11" t="n"/>
      <c r="H258" s="3">
        <f>IF(B258="","",IFERROR(INDEX(Inventory!$B$2:$B$201,MATCH(B258,Inventory!$A$2:$A$201,0)),"SKU not in Inventory"))</f>
        <v/>
      </c>
    </row>
    <row r="259">
      <c r="A259" s="11" t="n"/>
      <c r="H259" s="3">
        <f>IF(B259="","",IFERROR(INDEX(Inventory!$B$2:$B$201,MATCH(B259,Inventory!$A$2:$A$201,0)),"SKU not in Inventory"))</f>
        <v/>
      </c>
    </row>
    <row r="260">
      <c r="A260" s="11" t="n"/>
      <c r="H260" s="3">
        <f>IF(B260="","",IFERROR(INDEX(Inventory!$B$2:$B$201,MATCH(B260,Inventory!$A$2:$A$201,0)),"SKU not in Inventory"))</f>
        <v/>
      </c>
    </row>
    <row r="261">
      <c r="A261" s="11" t="n"/>
      <c r="H261" s="3">
        <f>IF(B261="","",IFERROR(INDEX(Inventory!$B$2:$B$201,MATCH(B261,Inventory!$A$2:$A$201,0)),"SKU not in Inventory"))</f>
        <v/>
      </c>
    </row>
    <row r="262">
      <c r="A262" s="11" t="n"/>
      <c r="H262" s="3">
        <f>IF(B262="","",IFERROR(INDEX(Inventory!$B$2:$B$201,MATCH(B262,Inventory!$A$2:$A$201,0)),"SKU not in Inventory"))</f>
        <v/>
      </c>
    </row>
    <row r="263">
      <c r="A263" s="11" t="n"/>
      <c r="H263" s="3">
        <f>IF(B263="","",IFERROR(INDEX(Inventory!$B$2:$B$201,MATCH(B263,Inventory!$A$2:$A$201,0)),"SKU not in Inventory"))</f>
        <v/>
      </c>
    </row>
    <row r="264">
      <c r="A264" s="11" t="n"/>
      <c r="H264" s="3">
        <f>IF(B264="","",IFERROR(INDEX(Inventory!$B$2:$B$201,MATCH(B264,Inventory!$A$2:$A$201,0)),"SKU not in Inventory"))</f>
        <v/>
      </c>
    </row>
    <row r="265">
      <c r="A265" s="11" t="n"/>
      <c r="H265" s="3">
        <f>IF(B265="","",IFERROR(INDEX(Inventory!$B$2:$B$201,MATCH(B265,Inventory!$A$2:$A$201,0)),"SKU not in Inventory"))</f>
        <v/>
      </c>
    </row>
    <row r="266">
      <c r="A266" s="11" t="n"/>
      <c r="H266" s="3">
        <f>IF(B266="","",IFERROR(INDEX(Inventory!$B$2:$B$201,MATCH(B266,Inventory!$A$2:$A$201,0)),"SKU not in Inventory"))</f>
        <v/>
      </c>
    </row>
    <row r="267">
      <c r="A267" s="11" t="n"/>
      <c r="H267" s="3">
        <f>IF(B267="","",IFERROR(INDEX(Inventory!$B$2:$B$201,MATCH(B267,Inventory!$A$2:$A$201,0)),"SKU not in Inventory"))</f>
        <v/>
      </c>
    </row>
    <row r="268">
      <c r="A268" s="11" t="n"/>
      <c r="H268" s="3">
        <f>IF(B268="","",IFERROR(INDEX(Inventory!$B$2:$B$201,MATCH(B268,Inventory!$A$2:$A$201,0)),"SKU not in Inventory"))</f>
        <v/>
      </c>
    </row>
    <row r="269">
      <c r="A269" s="11" t="n"/>
      <c r="H269" s="3">
        <f>IF(B269="","",IFERROR(INDEX(Inventory!$B$2:$B$201,MATCH(B269,Inventory!$A$2:$A$201,0)),"SKU not in Inventory"))</f>
        <v/>
      </c>
    </row>
    <row r="270">
      <c r="A270" s="11" t="n"/>
      <c r="H270" s="3">
        <f>IF(B270="","",IFERROR(INDEX(Inventory!$B$2:$B$201,MATCH(B270,Inventory!$A$2:$A$201,0)),"SKU not in Inventory"))</f>
        <v/>
      </c>
    </row>
    <row r="271">
      <c r="A271" s="11" t="n"/>
      <c r="H271" s="3">
        <f>IF(B271="","",IFERROR(INDEX(Inventory!$B$2:$B$201,MATCH(B271,Inventory!$A$2:$A$201,0)),"SKU not in Inventory"))</f>
        <v/>
      </c>
    </row>
    <row r="272">
      <c r="A272" s="11" t="n"/>
      <c r="H272" s="3">
        <f>IF(B272="","",IFERROR(INDEX(Inventory!$B$2:$B$201,MATCH(B272,Inventory!$A$2:$A$201,0)),"SKU not in Inventory"))</f>
        <v/>
      </c>
    </row>
    <row r="273">
      <c r="A273" s="11" t="n"/>
      <c r="H273" s="3">
        <f>IF(B273="","",IFERROR(INDEX(Inventory!$B$2:$B$201,MATCH(B273,Inventory!$A$2:$A$201,0)),"SKU not in Inventory"))</f>
        <v/>
      </c>
    </row>
    <row r="274">
      <c r="A274" s="11" t="n"/>
      <c r="H274" s="3">
        <f>IF(B274="","",IFERROR(INDEX(Inventory!$B$2:$B$201,MATCH(B274,Inventory!$A$2:$A$201,0)),"SKU not in Inventory"))</f>
        <v/>
      </c>
    </row>
    <row r="275">
      <c r="A275" s="11" t="n"/>
      <c r="H275" s="3">
        <f>IF(B275="","",IFERROR(INDEX(Inventory!$B$2:$B$201,MATCH(B275,Inventory!$A$2:$A$201,0)),"SKU not in Inventory"))</f>
        <v/>
      </c>
    </row>
    <row r="276">
      <c r="A276" s="11" t="n"/>
      <c r="H276" s="3">
        <f>IF(B276="","",IFERROR(INDEX(Inventory!$B$2:$B$201,MATCH(B276,Inventory!$A$2:$A$201,0)),"SKU not in Inventory"))</f>
        <v/>
      </c>
    </row>
    <row r="277">
      <c r="A277" s="11" t="n"/>
      <c r="H277" s="3">
        <f>IF(B277="","",IFERROR(INDEX(Inventory!$B$2:$B$201,MATCH(B277,Inventory!$A$2:$A$201,0)),"SKU not in Inventory"))</f>
        <v/>
      </c>
    </row>
    <row r="278">
      <c r="A278" s="11" t="n"/>
      <c r="H278" s="3">
        <f>IF(B278="","",IFERROR(INDEX(Inventory!$B$2:$B$201,MATCH(B278,Inventory!$A$2:$A$201,0)),"SKU not in Inventory"))</f>
        <v/>
      </c>
    </row>
    <row r="279">
      <c r="A279" s="11" t="n"/>
      <c r="H279" s="3">
        <f>IF(B279="","",IFERROR(INDEX(Inventory!$B$2:$B$201,MATCH(B279,Inventory!$A$2:$A$201,0)),"SKU not in Inventory"))</f>
        <v/>
      </c>
    </row>
    <row r="280">
      <c r="A280" s="11" t="n"/>
      <c r="H280" s="3">
        <f>IF(B280="","",IFERROR(INDEX(Inventory!$B$2:$B$201,MATCH(B280,Inventory!$A$2:$A$201,0)),"SKU not in Inventory"))</f>
        <v/>
      </c>
    </row>
    <row r="281">
      <c r="A281" s="11" t="n"/>
      <c r="H281" s="3">
        <f>IF(B281="","",IFERROR(INDEX(Inventory!$B$2:$B$201,MATCH(B281,Inventory!$A$2:$A$201,0)),"SKU not in Inventory"))</f>
        <v/>
      </c>
    </row>
    <row r="282">
      <c r="A282" s="11" t="n"/>
      <c r="H282" s="3">
        <f>IF(B282="","",IFERROR(INDEX(Inventory!$B$2:$B$201,MATCH(B282,Inventory!$A$2:$A$201,0)),"SKU not in Inventory"))</f>
        <v/>
      </c>
    </row>
    <row r="283">
      <c r="A283" s="11" t="n"/>
      <c r="H283" s="3">
        <f>IF(B283="","",IFERROR(INDEX(Inventory!$B$2:$B$201,MATCH(B283,Inventory!$A$2:$A$201,0)),"SKU not in Inventory"))</f>
        <v/>
      </c>
    </row>
    <row r="284">
      <c r="A284" s="11" t="n"/>
      <c r="H284" s="3">
        <f>IF(B284="","",IFERROR(INDEX(Inventory!$B$2:$B$201,MATCH(B284,Inventory!$A$2:$A$201,0)),"SKU not in Inventory"))</f>
        <v/>
      </c>
    </row>
    <row r="285">
      <c r="A285" s="11" t="n"/>
      <c r="H285" s="3">
        <f>IF(B285="","",IFERROR(INDEX(Inventory!$B$2:$B$201,MATCH(B285,Inventory!$A$2:$A$201,0)),"SKU not in Inventory"))</f>
        <v/>
      </c>
    </row>
    <row r="286">
      <c r="A286" s="11" t="n"/>
      <c r="H286" s="3">
        <f>IF(B286="","",IFERROR(INDEX(Inventory!$B$2:$B$201,MATCH(B286,Inventory!$A$2:$A$201,0)),"SKU not in Inventory"))</f>
        <v/>
      </c>
    </row>
    <row r="287">
      <c r="A287" s="11" t="n"/>
      <c r="H287" s="3">
        <f>IF(B287="","",IFERROR(INDEX(Inventory!$B$2:$B$201,MATCH(B287,Inventory!$A$2:$A$201,0)),"SKU not in Inventory"))</f>
        <v/>
      </c>
    </row>
    <row r="288">
      <c r="A288" s="11" t="n"/>
      <c r="H288" s="3">
        <f>IF(B288="","",IFERROR(INDEX(Inventory!$B$2:$B$201,MATCH(B288,Inventory!$A$2:$A$201,0)),"SKU not in Inventory"))</f>
        <v/>
      </c>
    </row>
    <row r="289">
      <c r="A289" s="11" t="n"/>
      <c r="H289" s="3">
        <f>IF(B289="","",IFERROR(INDEX(Inventory!$B$2:$B$201,MATCH(B289,Inventory!$A$2:$A$201,0)),"SKU not in Inventory"))</f>
        <v/>
      </c>
    </row>
    <row r="290">
      <c r="A290" s="11" t="n"/>
      <c r="H290" s="3">
        <f>IF(B290="","",IFERROR(INDEX(Inventory!$B$2:$B$201,MATCH(B290,Inventory!$A$2:$A$201,0)),"SKU not in Inventory"))</f>
        <v/>
      </c>
    </row>
    <row r="291">
      <c r="A291" s="11" t="n"/>
      <c r="H291" s="3">
        <f>IF(B291="","",IFERROR(INDEX(Inventory!$B$2:$B$201,MATCH(B291,Inventory!$A$2:$A$201,0)),"SKU not in Inventory"))</f>
        <v/>
      </c>
    </row>
    <row r="292">
      <c r="A292" s="11" t="n"/>
      <c r="H292" s="3">
        <f>IF(B292="","",IFERROR(INDEX(Inventory!$B$2:$B$201,MATCH(B292,Inventory!$A$2:$A$201,0)),"SKU not in Inventory"))</f>
        <v/>
      </c>
    </row>
    <row r="293">
      <c r="A293" s="11" t="n"/>
      <c r="H293" s="3">
        <f>IF(B293="","",IFERROR(INDEX(Inventory!$B$2:$B$201,MATCH(B293,Inventory!$A$2:$A$201,0)),"SKU not in Inventory"))</f>
        <v/>
      </c>
    </row>
    <row r="294">
      <c r="A294" s="11" t="n"/>
      <c r="H294" s="3">
        <f>IF(B294="","",IFERROR(INDEX(Inventory!$B$2:$B$201,MATCH(B294,Inventory!$A$2:$A$201,0)),"SKU not in Inventory"))</f>
        <v/>
      </c>
    </row>
    <row r="295">
      <c r="A295" s="11" t="n"/>
      <c r="H295" s="3">
        <f>IF(B295="","",IFERROR(INDEX(Inventory!$B$2:$B$201,MATCH(B295,Inventory!$A$2:$A$201,0)),"SKU not in Inventory"))</f>
        <v/>
      </c>
    </row>
    <row r="296">
      <c r="A296" s="11" t="n"/>
      <c r="H296" s="3">
        <f>IF(B296="","",IFERROR(INDEX(Inventory!$B$2:$B$201,MATCH(B296,Inventory!$A$2:$A$201,0)),"SKU not in Inventory"))</f>
        <v/>
      </c>
    </row>
    <row r="297">
      <c r="A297" s="11" t="n"/>
      <c r="H297" s="3">
        <f>IF(B297="","",IFERROR(INDEX(Inventory!$B$2:$B$201,MATCH(B297,Inventory!$A$2:$A$201,0)),"SKU not in Inventory"))</f>
        <v/>
      </c>
    </row>
    <row r="298">
      <c r="A298" s="11" t="n"/>
      <c r="H298" s="3">
        <f>IF(B298="","",IFERROR(INDEX(Inventory!$B$2:$B$201,MATCH(B298,Inventory!$A$2:$A$201,0)),"SKU not in Inventory"))</f>
        <v/>
      </c>
    </row>
    <row r="299">
      <c r="A299" s="11" t="n"/>
      <c r="H299" s="3">
        <f>IF(B299="","",IFERROR(INDEX(Inventory!$B$2:$B$201,MATCH(B299,Inventory!$A$2:$A$201,0)),"SKU not in Inventory"))</f>
        <v/>
      </c>
    </row>
    <row r="300">
      <c r="A300" s="11" t="n"/>
      <c r="H300" s="3">
        <f>IF(B300="","",IFERROR(INDEX(Inventory!$B$2:$B$201,MATCH(B300,Inventory!$A$2:$A$201,0)),"SKU not in Inventory"))</f>
        <v/>
      </c>
    </row>
    <row r="301">
      <c r="A301" s="11" t="n"/>
      <c r="H301" s="3">
        <f>IF(B301="","",IFERROR(INDEX(Inventory!$B$2:$B$201,MATCH(B301,Inventory!$A$2:$A$201,0)),"SKU not in Inventory"))</f>
        <v/>
      </c>
    </row>
    <row r="302">
      <c r="A302" s="11" t="n"/>
      <c r="H302" s="3">
        <f>IF(B302="","",IFERROR(INDEX(Inventory!$B$2:$B$201,MATCH(B302,Inventory!$A$2:$A$201,0)),"SKU not in Inventory"))</f>
        <v/>
      </c>
    </row>
    <row r="303">
      <c r="A303" s="11" t="n"/>
      <c r="H303" s="3">
        <f>IF(B303="","",IFERROR(INDEX(Inventory!$B$2:$B$201,MATCH(B303,Inventory!$A$2:$A$201,0)),"SKU not in Inventory"))</f>
        <v/>
      </c>
    </row>
    <row r="304">
      <c r="A304" s="11" t="n"/>
      <c r="H304" s="3">
        <f>IF(B304="","",IFERROR(INDEX(Inventory!$B$2:$B$201,MATCH(B304,Inventory!$A$2:$A$201,0)),"SKU not in Inventory"))</f>
        <v/>
      </c>
    </row>
    <row r="305">
      <c r="A305" s="11" t="n"/>
      <c r="H305" s="3">
        <f>IF(B305="","",IFERROR(INDEX(Inventory!$B$2:$B$201,MATCH(B305,Inventory!$A$2:$A$201,0)),"SKU not in Inventory"))</f>
        <v/>
      </c>
    </row>
    <row r="306">
      <c r="A306" s="11" t="n"/>
      <c r="H306" s="3">
        <f>IF(B306="","",IFERROR(INDEX(Inventory!$B$2:$B$201,MATCH(B306,Inventory!$A$2:$A$201,0)),"SKU not in Inventory"))</f>
        <v/>
      </c>
    </row>
    <row r="307">
      <c r="A307" s="11" t="n"/>
      <c r="H307" s="3">
        <f>IF(B307="","",IFERROR(INDEX(Inventory!$B$2:$B$201,MATCH(B307,Inventory!$A$2:$A$201,0)),"SKU not in Inventory"))</f>
        <v/>
      </c>
    </row>
    <row r="308">
      <c r="A308" s="11" t="n"/>
      <c r="H308" s="3">
        <f>IF(B308="","",IFERROR(INDEX(Inventory!$B$2:$B$201,MATCH(B308,Inventory!$A$2:$A$201,0)),"SKU not in Inventory"))</f>
        <v/>
      </c>
    </row>
    <row r="309">
      <c r="A309" s="11" t="n"/>
      <c r="H309" s="3">
        <f>IF(B309="","",IFERROR(INDEX(Inventory!$B$2:$B$201,MATCH(B309,Inventory!$A$2:$A$201,0)),"SKU not in Inventory"))</f>
        <v/>
      </c>
    </row>
    <row r="310">
      <c r="A310" s="11" t="n"/>
      <c r="H310" s="3">
        <f>IF(B310="","",IFERROR(INDEX(Inventory!$B$2:$B$201,MATCH(B310,Inventory!$A$2:$A$201,0)),"SKU not in Inventory"))</f>
        <v/>
      </c>
    </row>
    <row r="311">
      <c r="A311" s="11" t="n"/>
      <c r="H311" s="3">
        <f>IF(B311="","",IFERROR(INDEX(Inventory!$B$2:$B$201,MATCH(B311,Inventory!$A$2:$A$201,0)),"SKU not in Inventory"))</f>
        <v/>
      </c>
    </row>
    <row r="312">
      <c r="A312" s="11" t="n"/>
      <c r="H312" s="3">
        <f>IF(B312="","",IFERROR(INDEX(Inventory!$B$2:$B$201,MATCH(B312,Inventory!$A$2:$A$201,0)),"SKU not in Inventory"))</f>
        <v/>
      </c>
    </row>
    <row r="313">
      <c r="A313" s="11" t="n"/>
      <c r="H313" s="3">
        <f>IF(B313="","",IFERROR(INDEX(Inventory!$B$2:$B$201,MATCH(B313,Inventory!$A$2:$A$201,0)),"SKU not in Inventory"))</f>
        <v/>
      </c>
    </row>
    <row r="314">
      <c r="A314" s="11" t="n"/>
      <c r="H314" s="3">
        <f>IF(B314="","",IFERROR(INDEX(Inventory!$B$2:$B$201,MATCH(B314,Inventory!$A$2:$A$201,0)),"SKU not in Inventory"))</f>
        <v/>
      </c>
    </row>
    <row r="315">
      <c r="A315" s="11" t="n"/>
      <c r="H315" s="3">
        <f>IF(B315="","",IFERROR(INDEX(Inventory!$B$2:$B$201,MATCH(B315,Inventory!$A$2:$A$201,0)),"SKU not in Inventory"))</f>
        <v/>
      </c>
    </row>
    <row r="316">
      <c r="A316" s="11" t="n"/>
      <c r="H316" s="3">
        <f>IF(B316="","",IFERROR(INDEX(Inventory!$B$2:$B$201,MATCH(B316,Inventory!$A$2:$A$201,0)),"SKU not in Inventory"))</f>
        <v/>
      </c>
    </row>
    <row r="317">
      <c r="A317" s="11" t="n"/>
      <c r="H317" s="3">
        <f>IF(B317="","",IFERROR(INDEX(Inventory!$B$2:$B$201,MATCH(B317,Inventory!$A$2:$A$201,0)),"SKU not in Inventory"))</f>
        <v/>
      </c>
    </row>
    <row r="318">
      <c r="A318" s="11" t="n"/>
      <c r="H318" s="3">
        <f>IF(B318="","",IFERROR(INDEX(Inventory!$B$2:$B$201,MATCH(B318,Inventory!$A$2:$A$201,0)),"SKU not in Inventory"))</f>
        <v/>
      </c>
    </row>
    <row r="319">
      <c r="A319" s="11" t="n"/>
      <c r="H319" s="3">
        <f>IF(B319="","",IFERROR(INDEX(Inventory!$B$2:$B$201,MATCH(B319,Inventory!$A$2:$A$201,0)),"SKU not in Inventory"))</f>
        <v/>
      </c>
    </row>
    <row r="320">
      <c r="A320" s="11" t="n"/>
      <c r="H320" s="3">
        <f>IF(B320="","",IFERROR(INDEX(Inventory!$B$2:$B$201,MATCH(B320,Inventory!$A$2:$A$201,0)),"SKU not in Inventory"))</f>
        <v/>
      </c>
    </row>
    <row r="321">
      <c r="A321" s="11" t="n"/>
      <c r="H321" s="3">
        <f>IF(B321="","",IFERROR(INDEX(Inventory!$B$2:$B$201,MATCH(B321,Inventory!$A$2:$A$201,0)),"SKU not in Inventory"))</f>
        <v/>
      </c>
    </row>
    <row r="322">
      <c r="A322" s="11" t="n"/>
      <c r="H322" s="3">
        <f>IF(B322="","",IFERROR(INDEX(Inventory!$B$2:$B$201,MATCH(B322,Inventory!$A$2:$A$201,0)),"SKU not in Inventory"))</f>
        <v/>
      </c>
    </row>
    <row r="323">
      <c r="A323" s="11" t="n"/>
      <c r="H323" s="3">
        <f>IF(B323="","",IFERROR(INDEX(Inventory!$B$2:$B$201,MATCH(B323,Inventory!$A$2:$A$201,0)),"SKU not in Inventory"))</f>
        <v/>
      </c>
    </row>
    <row r="324">
      <c r="A324" s="11" t="n"/>
      <c r="H324" s="3">
        <f>IF(B324="","",IFERROR(INDEX(Inventory!$B$2:$B$201,MATCH(B324,Inventory!$A$2:$A$201,0)),"SKU not in Inventory"))</f>
        <v/>
      </c>
    </row>
    <row r="325">
      <c r="A325" s="11" t="n"/>
      <c r="H325" s="3">
        <f>IF(B325="","",IFERROR(INDEX(Inventory!$B$2:$B$201,MATCH(B325,Inventory!$A$2:$A$201,0)),"SKU not in Inventory"))</f>
        <v/>
      </c>
    </row>
    <row r="326">
      <c r="A326" s="11" t="n"/>
      <c r="H326" s="3">
        <f>IF(B326="","",IFERROR(INDEX(Inventory!$B$2:$B$201,MATCH(B326,Inventory!$A$2:$A$201,0)),"SKU not in Inventory"))</f>
        <v/>
      </c>
    </row>
    <row r="327">
      <c r="A327" s="11" t="n"/>
      <c r="H327" s="3">
        <f>IF(B327="","",IFERROR(INDEX(Inventory!$B$2:$B$201,MATCH(B327,Inventory!$A$2:$A$201,0)),"SKU not in Inventory"))</f>
        <v/>
      </c>
    </row>
    <row r="328">
      <c r="A328" s="11" t="n"/>
      <c r="H328" s="3">
        <f>IF(B328="","",IFERROR(INDEX(Inventory!$B$2:$B$201,MATCH(B328,Inventory!$A$2:$A$201,0)),"SKU not in Inventory"))</f>
        <v/>
      </c>
    </row>
    <row r="329">
      <c r="A329" s="11" t="n"/>
      <c r="H329" s="3">
        <f>IF(B329="","",IFERROR(INDEX(Inventory!$B$2:$B$201,MATCH(B329,Inventory!$A$2:$A$201,0)),"SKU not in Inventory"))</f>
        <v/>
      </c>
    </row>
    <row r="330">
      <c r="A330" s="11" t="n"/>
      <c r="H330" s="3">
        <f>IF(B330="","",IFERROR(INDEX(Inventory!$B$2:$B$201,MATCH(B330,Inventory!$A$2:$A$201,0)),"SKU not in Inventory"))</f>
        <v/>
      </c>
    </row>
    <row r="331">
      <c r="A331" s="11" t="n"/>
      <c r="H331" s="3">
        <f>IF(B331="","",IFERROR(INDEX(Inventory!$B$2:$B$201,MATCH(B331,Inventory!$A$2:$A$201,0)),"SKU not in Inventory"))</f>
        <v/>
      </c>
    </row>
    <row r="332">
      <c r="A332" s="11" t="n"/>
      <c r="H332" s="3">
        <f>IF(B332="","",IFERROR(INDEX(Inventory!$B$2:$B$201,MATCH(B332,Inventory!$A$2:$A$201,0)),"SKU not in Inventory"))</f>
        <v/>
      </c>
    </row>
    <row r="333">
      <c r="A333" s="11" t="n"/>
      <c r="H333" s="3">
        <f>IF(B333="","",IFERROR(INDEX(Inventory!$B$2:$B$201,MATCH(B333,Inventory!$A$2:$A$201,0)),"SKU not in Inventory"))</f>
        <v/>
      </c>
    </row>
    <row r="334">
      <c r="A334" s="11" t="n"/>
      <c r="H334" s="3">
        <f>IF(B334="","",IFERROR(INDEX(Inventory!$B$2:$B$201,MATCH(B334,Inventory!$A$2:$A$201,0)),"SKU not in Inventory"))</f>
        <v/>
      </c>
    </row>
    <row r="335">
      <c r="A335" s="11" t="n"/>
      <c r="H335" s="3">
        <f>IF(B335="","",IFERROR(INDEX(Inventory!$B$2:$B$201,MATCH(B335,Inventory!$A$2:$A$201,0)),"SKU not in Inventory"))</f>
        <v/>
      </c>
    </row>
    <row r="336">
      <c r="A336" s="11" t="n"/>
      <c r="H336" s="3">
        <f>IF(B336="","",IFERROR(INDEX(Inventory!$B$2:$B$201,MATCH(B336,Inventory!$A$2:$A$201,0)),"SKU not in Inventory"))</f>
        <v/>
      </c>
    </row>
    <row r="337">
      <c r="A337" s="11" t="n"/>
      <c r="H337" s="3">
        <f>IF(B337="","",IFERROR(INDEX(Inventory!$B$2:$B$201,MATCH(B337,Inventory!$A$2:$A$201,0)),"SKU not in Inventory"))</f>
        <v/>
      </c>
    </row>
    <row r="338">
      <c r="A338" s="11" t="n"/>
      <c r="H338" s="3">
        <f>IF(B338="","",IFERROR(INDEX(Inventory!$B$2:$B$201,MATCH(B338,Inventory!$A$2:$A$201,0)),"SKU not in Inventory"))</f>
        <v/>
      </c>
    </row>
    <row r="339">
      <c r="A339" s="11" t="n"/>
      <c r="H339" s="3">
        <f>IF(B339="","",IFERROR(INDEX(Inventory!$B$2:$B$201,MATCH(B339,Inventory!$A$2:$A$201,0)),"SKU not in Inventory"))</f>
        <v/>
      </c>
    </row>
    <row r="340">
      <c r="A340" s="11" t="n"/>
      <c r="H340" s="3">
        <f>IF(B340="","",IFERROR(INDEX(Inventory!$B$2:$B$201,MATCH(B340,Inventory!$A$2:$A$201,0)),"SKU not in Inventory"))</f>
        <v/>
      </c>
    </row>
    <row r="341">
      <c r="A341" s="11" t="n"/>
      <c r="H341" s="3">
        <f>IF(B341="","",IFERROR(INDEX(Inventory!$B$2:$B$201,MATCH(B341,Inventory!$A$2:$A$201,0)),"SKU not in Inventory"))</f>
        <v/>
      </c>
    </row>
    <row r="342">
      <c r="A342" s="11" t="n"/>
      <c r="H342" s="3">
        <f>IF(B342="","",IFERROR(INDEX(Inventory!$B$2:$B$201,MATCH(B342,Inventory!$A$2:$A$201,0)),"SKU not in Inventory"))</f>
        <v/>
      </c>
    </row>
    <row r="343">
      <c r="A343" s="11" t="n"/>
      <c r="H343" s="3">
        <f>IF(B343="","",IFERROR(INDEX(Inventory!$B$2:$B$201,MATCH(B343,Inventory!$A$2:$A$201,0)),"SKU not in Inventory"))</f>
        <v/>
      </c>
    </row>
    <row r="344">
      <c r="A344" s="11" t="n"/>
      <c r="H344" s="3">
        <f>IF(B344="","",IFERROR(INDEX(Inventory!$B$2:$B$201,MATCH(B344,Inventory!$A$2:$A$201,0)),"SKU not in Inventory"))</f>
        <v/>
      </c>
    </row>
    <row r="345">
      <c r="A345" s="11" t="n"/>
      <c r="H345" s="3">
        <f>IF(B345="","",IFERROR(INDEX(Inventory!$B$2:$B$201,MATCH(B345,Inventory!$A$2:$A$201,0)),"SKU not in Inventory"))</f>
        <v/>
      </c>
    </row>
    <row r="346">
      <c r="A346" s="11" t="n"/>
      <c r="H346" s="3">
        <f>IF(B346="","",IFERROR(INDEX(Inventory!$B$2:$B$201,MATCH(B346,Inventory!$A$2:$A$201,0)),"SKU not in Inventory"))</f>
        <v/>
      </c>
    </row>
    <row r="347">
      <c r="A347" s="11" t="n"/>
      <c r="H347" s="3">
        <f>IF(B347="","",IFERROR(INDEX(Inventory!$B$2:$B$201,MATCH(B347,Inventory!$A$2:$A$201,0)),"SKU not in Inventory"))</f>
        <v/>
      </c>
    </row>
    <row r="348">
      <c r="A348" s="11" t="n"/>
      <c r="H348" s="3">
        <f>IF(B348="","",IFERROR(INDEX(Inventory!$B$2:$B$201,MATCH(B348,Inventory!$A$2:$A$201,0)),"SKU not in Inventory"))</f>
        <v/>
      </c>
    </row>
    <row r="349">
      <c r="A349" s="11" t="n"/>
      <c r="H349" s="3">
        <f>IF(B349="","",IFERROR(INDEX(Inventory!$B$2:$B$201,MATCH(B349,Inventory!$A$2:$A$201,0)),"SKU not in Inventory"))</f>
        <v/>
      </c>
    </row>
    <row r="350">
      <c r="A350" s="11" t="n"/>
      <c r="H350" s="3">
        <f>IF(B350="","",IFERROR(INDEX(Inventory!$B$2:$B$201,MATCH(B350,Inventory!$A$2:$A$201,0)),"SKU not in Inventory"))</f>
        <v/>
      </c>
    </row>
    <row r="351">
      <c r="A351" s="11" t="n"/>
      <c r="H351" s="3">
        <f>IF(B351="","",IFERROR(INDEX(Inventory!$B$2:$B$201,MATCH(B351,Inventory!$A$2:$A$201,0)),"SKU not in Inventory"))</f>
        <v/>
      </c>
    </row>
    <row r="352">
      <c r="A352" s="11" t="n"/>
      <c r="H352" s="3">
        <f>IF(B352="","",IFERROR(INDEX(Inventory!$B$2:$B$201,MATCH(B352,Inventory!$A$2:$A$201,0)),"SKU not in Inventory"))</f>
        <v/>
      </c>
    </row>
    <row r="353">
      <c r="A353" s="11" t="n"/>
      <c r="H353" s="3">
        <f>IF(B353="","",IFERROR(INDEX(Inventory!$B$2:$B$201,MATCH(B353,Inventory!$A$2:$A$201,0)),"SKU not in Inventory"))</f>
        <v/>
      </c>
    </row>
    <row r="354">
      <c r="A354" s="11" t="n"/>
      <c r="H354" s="3">
        <f>IF(B354="","",IFERROR(INDEX(Inventory!$B$2:$B$201,MATCH(B354,Inventory!$A$2:$A$201,0)),"SKU not in Inventory"))</f>
        <v/>
      </c>
    </row>
    <row r="355">
      <c r="A355" s="11" t="n"/>
      <c r="H355" s="3">
        <f>IF(B355="","",IFERROR(INDEX(Inventory!$B$2:$B$201,MATCH(B355,Inventory!$A$2:$A$201,0)),"SKU not in Inventory"))</f>
        <v/>
      </c>
    </row>
    <row r="356">
      <c r="A356" s="11" t="n"/>
      <c r="H356" s="3">
        <f>IF(B356="","",IFERROR(INDEX(Inventory!$B$2:$B$201,MATCH(B356,Inventory!$A$2:$A$201,0)),"SKU not in Inventory"))</f>
        <v/>
      </c>
    </row>
    <row r="357">
      <c r="A357" s="11" t="n"/>
      <c r="H357" s="3">
        <f>IF(B357="","",IFERROR(INDEX(Inventory!$B$2:$B$201,MATCH(B357,Inventory!$A$2:$A$201,0)),"SKU not in Inventory"))</f>
        <v/>
      </c>
    </row>
    <row r="358">
      <c r="A358" s="11" t="n"/>
      <c r="H358" s="3">
        <f>IF(B358="","",IFERROR(INDEX(Inventory!$B$2:$B$201,MATCH(B358,Inventory!$A$2:$A$201,0)),"SKU not in Inventory"))</f>
        <v/>
      </c>
    </row>
    <row r="359">
      <c r="A359" s="11" t="n"/>
      <c r="H359" s="3">
        <f>IF(B359="","",IFERROR(INDEX(Inventory!$B$2:$B$201,MATCH(B359,Inventory!$A$2:$A$201,0)),"SKU not in Inventory"))</f>
        <v/>
      </c>
    </row>
    <row r="360">
      <c r="A360" s="11" t="n"/>
      <c r="H360" s="3">
        <f>IF(B360="","",IFERROR(INDEX(Inventory!$B$2:$B$201,MATCH(B360,Inventory!$A$2:$A$201,0)),"SKU not in Inventory"))</f>
        <v/>
      </c>
    </row>
    <row r="361">
      <c r="A361" s="11" t="n"/>
      <c r="H361" s="3">
        <f>IF(B361="","",IFERROR(INDEX(Inventory!$B$2:$B$201,MATCH(B361,Inventory!$A$2:$A$201,0)),"SKU not in Inventory"))</f>
        <v/>
      </c>
    </row>
    <row r="362">
      <c r="A362" s="11" t="n"/>
      <c r="H362" s="3">
        <f>IF(B362="","",IFERROR(INDEX(Inventory!$B$2:$B$201,MATCH(B362,Inventory!$A$2:$A$201,0)),"SKU not in Inventory"))</f>
        <v/>
      </c>
    </row>
    <row r="363">
      <c r="A363" s="11" t="n"/>
      <c r="H363" s="3">
        <f>IF(B363="","",IFERROR(INDEX(Inventory!$B$2:$B$201,MATCH(B363,Inventory!$A$2:$A$201,0)),"SKU not in Inventory"))</f>
        <v/>
      </c>
    </row>
    <row r="364">
      <c r="A364" s="11" t="n"/>
      <c r="H364" s="3">
        <f>IF(B364="","",IFERROR(INDEX(Inventory!$B$2:$B$201,MATCH(B364,Inventory!$A$2:$A$201,0)),"SKU not in Inventory"))</f>
        <v/>
      </c>
    </row>
    <row r="365">
      <c r="A365" s="11" t="n"/>
      <c r="H365" s="3">
        <f>IF(B365="","",IFERROR(INDEX(Inventory!$B$2:$B$201,MATCH(B365,Inventory!$A$2:$A$201,0)),"SKU not in Inventory"))</f>
        <v/>
      </c>
    </row>
    <row r="366">
      <c r="A366" s="11" t="n"/>
      <c r="H366" s="3">
        <f>IF(B366="","",IFERROR(INDEX(Inventory!$B$2:$B$201,MATCH(B366,Inventory!$A$2:$A$201,0)),"SKU not in Inventory"))</f>
        <v/>
      </c>
    </row>
    <row r="367">
      <c r="A367" s="11" t="n"/>
      <c r="H367" s="3">
        <f>IF(B367="","",IFERROR(INDEX(Inventory!$B$2:$B$201,MATCH(B367,Inventory!$A$2:$A$201,0)),"SKU not in Inventory"))</f>
        <v/>
      </c>
    </row>
    <row r="368">
      <c r="A368" s="11" t="n"/>
      <c r="H368" s="3">
        <f>IF(B368="","",IFERROR(INDEX(Inventory!$B$2:$B$201,MATCH(B368,Inventory!$A$2:$A$201,0)),"SKU not in Inventory"))</f>
        <v/>
      </c>
    </row>
    <row r="369">
      <c r="A369" s="11" t="n"/>
      <c r="H369" s="3">
        <f>IF(B369="","",IFERROR(INDEX(Inventory!$B$2:$B$201,MATCH(B369,Inventory!$A$2:$A$201,0)),"SKU not in Inventory"))</f>
        <v/>
      </c>
    </row>
    <row r="370">
      <c r="A370" s="11" t="n"/>
      <c r="H370" s="3">
        <f>IF(B370="","",IFERROR(INDEX(Inventory!$B$2:$B$201,MATCH(B370,Inventory!$A$2:$A$201,0)),"SKU not in Inventory"))</f>
        <v/>
      </c>
    </row>
    <row r="371">
      <c r="A371" s="11" t="n"/>
      <c r="H371" s="3">
        <f>IF(B371="","",IFERROR(INDEX(Inventory!$B$2:$B$201,MATCH(B371,Inventory!$A$2:$A$201,0)),"SKU not in Inventory"))</f>
        <v/>
      </c>
    </row>
    <row r="372">
      <c r="A372" s="11" t="n"/>
      <c r="H372" s="3">
        <f>IF(B372="","",IFERROR(INDEX(Inventory!$B$2:$B$201,MATCH(B372,Inventory!$A$2:$A$201,0)),"SKU not in Inventory"))</f>
        <v/>
      </c>
    </row>
    <row r="373">
      <c r="A373" s="11" t="n"/>
      <c r="H373" s="3">
        <f>IF(B373="","",IFERROR(INDEX(Inventory!$B$2:$B$201,MATCH(B373,Inventory!$A$2:$A$201,0)),"SKU not in Inventory"))</f>
        <v/>
      </c>
    </row>
    <row r="374">
      <c r="A374" s="11" t="n"/>
      <c r="H374" s="3">
        <f>IF(B374="","",IFERROR(INDEX(Inventory!$B$2:$B$201,MATCH(B374,Inventory!$A$2:$A$201,0)),"SKU not in Inventory"))</f>
        <v/>
      </c>
    </row>
    <row r="375">
      <c r="A375" s="11" t="n"/>
      <c r="H375" s="3">
        <f>IF(B375="","",IFERROR(INDEX(Inventory!$B$2:$B$201,MATCH(B375,Inventory!$A$2:$A$201,0)),"SKU not in Inventory"))</f>
        <v/>
      </c>
    </row>
    <row r="376">
      <c r="A376" s="11" t="n"/>
      <c r="H376" s="3">
        <f>IF(B376="","",IFERROR(INDEX(Inventory!$B$2:$B$201,MATCH(B376,Inventory!$A$2:$A$201,0)),"SKU not in Inventory"))</f>
        <v/>
      </c>
    </row>
    <row r="377">
      <c r="A377" s="11" t="n"/>
      <c r="H377" s="3">
        <f>IF(B377="","",IFERROR(INDEX(Inventory!$B$2:$B$201,MATCH(B377,Inventory!$A$2:$A$201,0)),"SKU not in Inventory"))</f>
        <v/>
      </c>
    </row>
    <row r="378">
      <c r="A378" s="11" t="n"/>
      <c r="H378" s="3">
        <f>IF(B378="","",IFERROR(INDEX(Inventory!$B$2:$B$201,MATCH(B378,Inventory!$A$2:$A$201,0)),"SKU not in Inventory"))</f>
        <v/>
      </c>
    </row>
    <row r="379">
      <c r="A379" s="11" t="n"/>
      <c r="H379" s="3">
        <f>IF(B379="","",IFERROR(INDEX(Inventory!$B$2:$B$201,MATCH(B379,Inventory!$A$2:$A$201,0)),"SKU not in Inventory"))</f>
        <v/>
      </c>
    </row>
    <row r="380">
      <c r="A380" s="11" t="n"/>
      <c r="H380" s="3">
        <f>IF(B380="","",IFERROR(INDEX(Inventory!$B$2:$B$201,MATCH(B380,Inventory!$A$2:$A$201,0)),"SKU not in Inventory"))</f>
        <v/>
      </c>
    </row>
    <row r="381">
      <c r="A381" s="11" t="n"/>
      <c r="H381" s="3">
        <f>IF(B381="","",IFERROR(INDEX(Inventory!$B$2:$B$201,MATCH(B381,Inventory!$A$2:$A$201,0)),"SKU not in Inventory"))</f>
        <v/>
      </c>
    </row>
    <row r="382">
      <c r="A382" s="11" t="n"/>
      <c r="H382" s="3">
        <f>IF(B382="","",IFERROR(INDEX(Inventory!$B$2:$B$201,MATCH(B382,Inventory!$A$2:$A$201,0)),"SKU not in Inventory"))</f>
        <v/>
      </c>
    </row>
    <row r="383">
      <c r="A383" s="11" t="n"/>
      <c r="H383" s="3">
        <f>IF(B383="","",IFERROR(INDEX(Inventory!$B$2:$B$201,MATCH(B383,Inventory!$A$2:$A$201,0)),"SKU not in Inventory"))</f>
        <v/>
      </c>
    </row>
    <row r="384">
      <c r="A384" s="11" t="n"/>
      <c r="H384" s="3">
        <f>IF(B384="","",IFERROR(INDEX(Inventory!$B$2:$B$201,MATCH(B384,Inventory!$A$2:$A$201,0)),"SKU not in Inventory"))</f>
        <v/>
      </c>
    </row>
    <row r="385">
      <c r="A385" s="11" t="n"/>
      <c r="H385" s="3">
        <f>IF(B385="","",IFERROR(INDEX(Inventory!$B$2:$B$201,MATCH(B385,Inventory!$A$2:$A$201,0)),"SKU not in Inventory"))</f>
        <v/>
      </c>
    </row>
    <row r="386">
      <c r="A386" s="11" t="n"/>
      <c r="H386" s="3">
        <f>IF(B386="","",IFERROR(INDEX(Inventory!$B$2:$B$201,MATCH(B386,Inventory!$A$2:$A$201,0)),"SKU not in Inventory"))</f>
        <v/>
      </c>
    </row>
    <row r="387">
      <c r="A387" s="11" t="n"/>
      <c r="H387" s="3">
        <f>IF(B387="","",IFERROR(INDEX(Inventory!$B$2:$B$201,MATCH(B387,Inventory!$A$2:$A$201,0)),"SKU not in Inventory"))</f>
        <v/>
      </c>
    </row>
    <row r="388">
      <c r="A388" s="11" t="n"/>
      <c r="H388" s="3">
        <f>IF(B388="","",IFERROR(INDEX(Inventory!$B$2:$B$201,MATCH(B388,Inventory!$A$2:$A$201,0)),"SKU not in Inventory"))</f>
        <v/>
      </c>
    </row>
    <row r="389">
      <c r="A389" s="11" t="n"/>
      <c r="H389" s="3">
        <f>IF(B389="","",IFERROR(INDEX(Inventory!$B$2:$B$201,MATCH(B389,Inventory!$A$2:$A$201,0)),"SKU not in Inventory"))</f>
        <v/>
      </c>
    </row>
    <row r="390">
      <c r="A390" s="11" t="n"/>
      <c r="H390" s="3">
        <f>IF(B390="","",IFERROR(INDEX(Inventory!$B$2:$B$201,MATCH(B390,Inventory!$A$2:$A$201,0)),"SKU not in Inventory"))</f>
        <v/>
      </c>
    </row>
    <row r="391">
      <c r="A391" s="11" t="n"/>
      <c r="H391" s="3">
        <f>IF(B391="","",IFERROR(INDEX(Inventory!$B$2:$B$201,MATCH(B391,Inventory!$A$2:$A$201,0)),"SKU not in Inventory"))</f>
        <v/>
      </c>
    </row>
    <row r="392">
      <c r="A392" s="11" t="n"/>
      <c r="H392" s="3">
        <f>IF(B392="","",IFERROR(INDEX(Inventory!$B$2:$B$201,MATCH(B392,Inventory!$A$2:$A$201,0)),"SKU not in Inventory"))</f>
        <v/>
      </c>
    </row>
    <row r="393">
      <c r="A393" s="11" t="n"/>
      <c r="H393" s="3">
        <f>IF(B393="","",IFERROR(INDEX(Inventory!$B$2:$B$201,MATCH(B393,Inventory!$A$2:$A$201,0)),"SKU not in Inventory"))</f>
        <v/>
      </c>
    </row>
    <row r="394">
      <c r="A394" s="11" t="n"/>
      <c r="H394" s="3">
        <f>IF(B394="","",IFERROR(INDEX(Inventory!$B$2:$B$201,MATCH(B394,Inventory!$A$2:$A$201,0)),"SKU not in Inventory"))</f>
        <v/>
      </c>
    </row>
    <row r="395">
      <c r="A395" s="11" t="n"/>
      <c r="H395" s="3">
        <f>IF(B395="","",IFERROR(INDEX(Inventory!$B$2:$B$201,MATCH(B395,Inventory!$A$2:$A$201,0)),"SKU not in Inventory"))</f>
        <v/>
      </c>
    </row>
    <row r="396">
      <c r="A396" s="11" t="n"/>
      <c r="H396" s="3">
        <f>IF(B396="","",IFERROR(INDEX(Inventory!$B$2:$B$201,MATCH(B396,Inventory!$A$2:$A$201,0)),"SKU not in Inventory"))</f>
        <v/>
      </c>
    </row>
    <row r="397">
      <c r="A397" s="11" t="n"/>
      <c r="H397" s="3">
        <f>IF(B397="","",IFERROR(INDEX(Inventory!$B$2:$B$201,MATCH(B397,Inventory!$A$2:$A$201,0)),"SKU not in Inventory"))</f>
        <v/>
      </c>
    </row>
    <row r="398">
      <c r="A398" s="11" t="n"/>
      <c r="H398" s="3">
        <f>IF(B398="","",IFERROR(INDEX(Inventory!$B$2:$B$201,MATCH(B398,Inventory!$A$2:$A$201,0)),"SKU not in Inventory"))</f>
        <v/>
      </c>
    </row>
    <row r="399">
      <c r="A399" s="11" t="n"/>
      <c r="H399" s="3">
        <f>IF(B399="","",IFERROR(INDEX(Inventory!$B$2:$B$201,MATCH(B399,Inventory!$A$2:$A$201,0)),"SKU not in Inventory"))</f>
        <v/>
      </c>
    </row>
    <row r="400">
      <c r="A400" s="11" t="n"/>
      <c r="H400" s="3">
        <f>IF(B400="","",IFERROR(INDEX(Inventory!$B$2:$B$201,MATCH(B400,Inventory!$A$2:$A$201,0)),"SKU not in Inventory"))</f>
        <v/>
      </c>
    </row>
    <row r="401">
      <c r="A401" s="11" t="n"/>
      <c r="H401" s="3">
        <f>IF(B401="","",IFERROR(INDEX(Inventory!$B$2:$B$201,MATCH(B401,Inventory!$A$2:$A$201,0)),"SKU not in Inventory"))</f>
        <v/>
      </c>
    </row>
    <row r="402">
      <c r="A402" s="11" t="n"/>
      <c r="H402" s="3">
        <f>IF(B402="","",IFERROR(INDEX(Inventory!$B$2:$B$201,MATCH(B402,Inventory!$A$2:$A$201,0)),"SKU not in Inventory"))</f>
        <v/>
      </c>
    </row>
    <row r="403">
      <c r="A403" s="11" t="n"/>
      <c r="H403" s="3">
        <f>IF(B403="","",IFERROR(INDEX(Inventory!$B$2:$B$201,MATCH(B403,Inventory!$A$2:$A$201,0)),"SKU not in Inventory"))</f>
        <v/>
      </c>
    </row>
    <row r="404">
      <c r="A404" s="11" t="n"/>
      <c r="H404" s="3">
        <f>IF(B404="","",IFERROR(INDEX(Inventory!$B$2:$B$201,MATCH(B404,Inventory!$A$2:$A$201,0)),"SKU not in Inventory"))</f>
        <v/>
      </c>
    </row>
    <row r="405">
      <c r="A405" s="11" t="n"/>
      <c r="H405" s="3">
        <f>IF(B405="","",IFERROR(INDEX(Inventory!$B$2:$B$201,MATCH(B405,Inventory!$A$2:$A$201,0)),"SKU not in Inventory"))</f>
        <v/>
      </c>
    </row>
    <row r="406">
      <c r="A406" s="11" t="n"/>
      <c r="H406" s="3">
        <f>IF(B406="","",IFERROR(INDEX(Inventory!$B$2:$B$201,MATCH(B406,Inventory!$A$2:$A$201,0)),"SKU not in Inventory"))</f>
        <v/>
      </c>
    </row>
    <row r="407">
      <c r="A407" s="11" t="n"/>
      <c r="H407" s="3">
        <f>IF(B407="","",IFERROR(INDEX(Inventory!$B$2:$B$201,MATCH(B407,Inventory!$A$2:$A$201,0)),"SKU not in Inventory"))</f>
        <v/>
      </c>
    </row>
    <row r="408">
      <c r="A408" s="11" t="n"/>
      <c r="H408" s="3">
        <f>IF(B408="","",IFERROR(INDEX(Inventory!$B$2:$B$201,MATCH(B408,Inventory!$A$2:$A$201,0)),"SKU not in Inventory"))</f>
        <v/>
      </c>
    </row>
    <row r="409">
      <c r="A409" s="11" t="n"/>
      <c r="H409" s="3">
        <f>IF(B409="","",IFERROR(INDEX(Inventory!$B$2:$B$201,MATCH(B409,Inventory!$A$2:$A$201,0)),"SKU not in Inventory"))</f>
        <v/>
      </c>
    </row>
    <row r="410">
      <c r="A410" s="11" t="n"/>
      <c r="H410" s="3">
        <f>IF(B410="","",IFERROR(INDEX(Inventory!$B$2:$B$201,MATCH(B410,Inventory!$A$2:$A$201,0)),"SKU not in Inventory"))</f>
        <v/>
      </c>
    </row>
    <row r="411">
      <c r="A411" s="11" t="n"/>
      <c r="H411" s="3">
        <f>IF(B411="","",IFERROR(INDEX(Inventory!$B$2:$B$201,MATCH(B411,Inventory!$A$2:$A$201,0)),"SKU not in Inventory"))</f>
        <v/>
      </c>
    </row>
    <row r="412">
      <c r="A412" s="11" t="n"/>
      <c r="H412" s="3">
        <f>IF(B412="","",IFERROR(INDEX(Inventory!$B$2:$B$201,MATCH(B412,Inventory!$A$2:$A$201,0)),"SKU not in Inventory"))</f>
        <v/>
      </c>
    </row>
    <row r="413">
      <c r="A413" s="11" t="n"/>
      <c r="H413" s="3">
        <f>IF(B413="","",IFERROR(INDEX(Inventory!$B$2:$B$201,MATCH(B413,Inventory!$A$2:$A$201,0)),"SKU not in Inventory"))</f>
        <v/>
      </c>
    </row>
    <row r="414">
      <c r="A414" s="11" t="n"/>
      <c r="H414" s="3">
        <f>IF(B414="","",IFERROR(INDEX(Inventory!$B$2:$B$201,MATCH(B414,Inventory!$A$2:$A$201,0)),"SKU not in Inventory"))</f>
        <v/>
      </c>
    </row>
    <row r="415">
      <c r="A415" s="11" t="n"/>
      <c r="H415" s="3">
        <f>IF(B415="","",IFERROR(INDEX(Inventory!$B$2:$B$201,MATCH(B415,Inventory!$A$2:$A$201,0)),"SKU not in Inventory"))</f>
        <v/>
      </c>
    </row>
    <row r="416">
      <c r="A416" s="11" t="n"/>
      <c r="H416" s="3">
        <f>IF(B416="","",IFERROR(INDEX(Inventory!$B$2:$B$201,MATCH(B416,Inventory!$A$2:$A$201,0)),"SKU not in Inventory"))</f>
        <v/>
      </c>
    </row>
    <row r="417">
      <c r="A417" s="11" t="n"/>
      <c r="H417" s="3">
        <f>IF(B417="","",IFERROR(INDEX(Inventory!$B$2:$B$201,MATCH(B417,Inventory!$A$2:$A$201,0)),"SKU not in Inventory"))</f>
        <v/>
      </c>
    </row>
    <row r="418">
      <c r="A418" s="11" t="n"/>
      <c r="H418" s="3">
        <f>IF(B418="","",IFERROR(INDEX(Inventory!$B$2:$B$201,MATCH(B418,Inventory!$A$2:$A$201,0)),"SKU not in Inventory"))</f>
        <v/>
      </c>
    </row>
    <row r="419">
      <c r="A419" s="11" t="n"/>
      <c r="H419" s="3">
        <f>IF(B419="","",IFERROR(INDEX(Inventory!$B$2:$B$201,MATCH(B419,Inventory!$A$2:$A$201,0)),"SKU not in Inventory"))</f>
        <v/>
      </c>
    </row>
    <row r="420">
      <c r="A420" s="11" t="n"/>
      <c r="H420" s="3">
        <f>IF(B420="","",IFERROR(INDEX(Inventory!$B$2:$B$201,MATCH(B420,Inventory!$A$2:$A$201,0)),"SKU not in Inventory"))</f>
        <v/>
      </c>
    </row>
    <row r="421">
      <c r="A421" s="11" t="n"/>
      <c r="H421" s="3">
        <f>IF(B421="","",IFERROR(INDEX(Inventory!$B$2:$B$201,MATCH(B421,Inventory!$A$2:$A$201,0)),"SKU not in Inventory"))</f>
        <v/>
      </c>
    </row>
    <row r="422">
      <c r="A422" s="11" t="n"/>
      <c r="H422" s="3">
        <f>IF(B422="","",IFERROR(INDEX(Inventory!$B$2:$B$201,MATCH(B422,Inventory!$A$2:$A$201,0)),"SKU not in Inventory"))</f>
        <v/>
      </c>
    </row>
    <row r="423">
      <c r="A423" s="11" t="n"/>
      <c r="H423" s="3">
        <f>IF(B423="","",IFERROR(INDEX(Inventory!$B$2:$B$201,MATCH(B423,Inventory!$A$2:$A$201,0)),"SKU not in Inventory"))</f>
        <v/>
      </c>
    </row>
    <row r="424">
      <c r="A424" s="11" t="n"/>
      <c r="H424" s="3">
        <f>IF(B424="","",IFERROR(INDEX(Inventory!$B$2:$B$201,MATCH(B424,Inventory!$A$2:$A$201,0)),"SKU not in Inventory"))</f>
        <v/>
      </c>
    </row>
    <row r="425">
      <c r="A425" s="11" t="n"/>
      <c r="H425" s="3">
        <f>IF(B425="","",IFERROR(INDEX(Inventory!$B$2:$B$201,MATCH(B425,Inventory!$A$2:$A$201,0)),"SKU not in Inventory"))</f>
        <v/>
      </c>
    </row>
    <row r="426">
      <c r="A426" s="11" t="n"/>
      <c r="H426" s="3">
        <f>IF(B426="","",IFERROR(INDEX(Inventory!$B$2:$B$201,MATCH(B426,Inventory!$A$2:$A$201,0)),"SKU not in Inventory"))</f>
        <v/>
      </c>
    </row>
    <row r="427">
      <c r="A427" s="11" t="n"/>
      <c r="H427" s="3">
        <f>IF(B427="","",IFERROR(INDEX(Inventory!$B$2:$B$201,MATCH(B427,Inventory!$A$2:$A$201,0)),"SKU not in Inventory"))</f>
        <v/>
      </c>
    </row>
    <row r="428">
      <c r="A428" s="11" t="n"/>
      <c r="H428" s="3">
        <f>IF(B428="","",IFERROR(INDEX(Inventory!$B$2:$B$201,MATCH(B428,Inventory!$A$2:$A$201,0)),"SKU not in Inventory"))</f>
        <v/>
      </c>
    </row>
    <row r="429">
      <c r="A429" s="11" t="n"/>
      <c r="H429" s="3">
        <f>IF(B429="","",IFERROR(INDEX(Inventory!$B$2:$B$201,MATCH(B429,Inventory!$A$2:$A$201,0)),"SKU not in Inventory"))</f>
        <v/>
      </c>
    </row>
    <row r="430">
      <c r="A430" s="11" t="n"/>
      <c r="H430" s="3">
        <f>IF(B430="","",IFERROR(INDEX(Inventory!$B$2:$B$201,MATCH(B430,Inventory!$A$2:$A$201,0)),"SKU not in Inventory"))</f>
        <v/>
      </c>
    </row>
    <row r="431">
      <c r="A431" s="11" t="n"/>
      <c r="H431" s="3">
        <f>IF(B431="","",IFERROR(INDEX(Inventory!$B$2:$B$201,MATCH(B431,Inventory!$A$2:$A$201,0)),"SKU not in Inventory"))</f>
        <v/>
      </c>
    </row>
    <row r="432">
      <c r="A432" s="11" t="n"/>
      <c r="H432" s="3">
        <f>IF(B432="","",IFERROR(INDEX(Inventory!$B$2:$B$201,MATCH(B432,Inventory!$A$2:$A$201,0)),"SKU not in Inventory"))</f>
        <v/>
      </c>
    </row>
    <row r="433">
      <c r="A433" s="11" t="n"/>
      <c r="H433" s="3">
        <f>IF(B433="","",IFERROR(INDEX(Inventory!$B$2:$B$201,MATCH(B433,Inventory!$A$2:$A$201,0)),"SKU not in Inventory"))</f>
        <v/>
      </c>
    </row>
    <row r="434">
      <c r="A434" s="11" t="n"/>
      <c r="H434" s="3">
        <f>IF(B434="","",IFERROR(INDEX(Inventory!$B$2:$B$201,MATCH(B434,Inventory!$A$2:$A$201,0)),"SKU not in Inventory"))</f>
        <v/>
      </c>
    </row>
    <row r="435">
      <c r="A435" s="11" t="n"/>
      <c r="H435" s="3">
        <f>IF(B435="","",IFERROR(INDEX(Inventory!$B$2:$B$201,MATCH(B435,Inventory!$A$2:$A$201,0)),"SKU not in Inventory"))</f>
        <v/>
      </c>
    </row>
    <row r="436">
      <c r="A436" s="11" t="n"/>
      <c r="H436" s="3">
        <f>IF(B436="","",IFERROR(INDEX(Inventory!$B$2:$B$201,MATCH(B436,Inventory!$A$2:$A$201,0)),"SKU not in Inventory"))</f>
        <v/>
      </c>
    </row>
    <row r="437">
      <c r="A437" s="11" t="n"/>
      <c r="H437" s="3">
        <f>IF(B437="","",IFERROR(INDEX(Inventory!$B$2:$B$201,MATCH(B437,Inventory!$A$2:$A$201,0)),"SKU not in Inventory"))</f>
        <v/>
      </c>
    </row>
    <row r="438">
      <c r="A438" s="11" t="n"/>
      <c r="H438" s="3">
        <f>IF(B438="","",IFERROR(INDEX(Inventory!$B$2:$B$201,MATCH(B438,Inventory!$A$2:$A$201,0)),"SKU not in Inventory"))</f>
        <v/>
      </c>
    </row>
    <row r="439">
      <c r="A439" s="11" t="n"/>
      <c r="H439" s="3">
        <f>IF(B439="","",IFERROR(INDEX(Inventory!$B$2:$B$201,MATCH(B439,Inventory!$A$2:$A$201,0)),"SKU not in Inventory"))</f>
        <v/>
      </c>
    </row>
    <row r="440">
      <c r="A440" s="11" t="n"/>
      <c r="H440" s="3">
        <f>IF(B440="","",IFERROR(INDEX(Inventory!$B$2:$B$201,MATCH(B440,Inventory!$A$2:$A$201,0)),"SKU not in Inventory"))</f>
        <v/>
      </c>
    </row>
    <row r="441">
      <c r="A441" s="11" t="n"/>
      <c r="H441" s="3">
        <f>IF(B441="","",IFERROR(INDEX(Inventory!$B$2:$B$201,MATCH(B441,Inventory!$A$2:$A$201,0)),"SKU not in Inventory"))</f>
        <v/>
      </c>
    </row>
    <row r="442">
      <c r="A442" s="11" t="n"/>
      <c r="H442" s="3">
        <f>IF(B442="","",IFERROR(INDEX(Inventory!$B$2:$B$201,MATCH(B442,Inventory!$A$2:$A$201,0)),"SKU not in Inventory"))</f>
        <v/>
      </c>
    </row>
    <row r="443">
      <c r="A443" s="11" t="n"/>
      <c r="H443" s="3">
        <f>IF(B443="","",IFERROR(INDEX(Inventory!$B$2:$B$201,MATCH(B443,Inventory!$A$2:$A$201,0)),"SKU not in Inventory"))</f>
        <v/>
      </c>
    </row>
    <row r="444">
      <c r="A444" s="11" t="n"/>
      <c r="H444" s="3">
        <f>IF(B444="","",IFERROR(INDEX(Inventory!$B$2:$B$201,MATCH(B444,Inventory!$A$2:$A$201,0)),"SKU not in Inventory"))</f>
        <v/>
      </c>
    </row>
    <row r="445">
      <c r="A445" s="11" t="n"/>
      <c r="H445" s="3">
        <f>IF(B445="","",IFERROR(INDEX(Inventory!$B$2:$B$201,MATCH(B445,Inventory!$A$2:$A$201,0)),"SKU not in Inventory"))</f>
        <v/>
      </c>
    </row>
    <row r="446">
      <c r="A446" s="11" t="n"/>
      <c r="H446" s="3">
        <f>IF(B446="","",IFERROR(INDEX(Inventory!$B$2:$B$201,MATCH(B446,Inventory!$A$2:$A$201,0)),"SKU not in Inventory"))</f>
        <v/>
      </c>
    </row>
    <row r="447">
      <c r="A447" s="11" t="n"/>
      <c r="H447" s="3">
        <f>IF(B447="","",IFERROR(INDEX(Inventory!$B$2:$B$201,MATCH(B447,Inventory!$A$2:$A$201,0)),"SKU not in Inventory"))</f>
        <v/>
      </c>
    </row>
    <row r="448">
      <c r="A448" s="11" t="n"/>
      <c r="H448" s="3">
        <f>IF(B448="","",IFERROR(INDEX(Inventory!$B$2:$B$201,MATCH(B448,Inventory!$A$2:$A$201,0)),"SKU not in Inventory"))</f>
        <v/>
      </c>
    </row>
    <row r="449">
      <c r="A449" s="11" t="n"/>
      <c r="H449" s="3">
        <f>IF(B449="","",IFERROR(INDEX(Inventory!$B$2:$B$201,MATCH(B449,Inventory!$A$2:$A$201,0)),"SKU not in Inventory"))</f>
        <v/>
      </c>
    </row>
    <row r="450">
      <c r="A450" s="11" t="n"/>
      <c r="H450" s="3">
        <f>IF(B450="","",IFERROR(INDEX(Inventory!$B$2:$B$201,MATCH(B450,Inventory!$A$2:$A$201,0)),"SKU not in Inventory"))</f>
        <v/>
      </c>
    </row>
    <row r="451">
      <c r="A451" s="11" t="n"/>
      <c r="H451" s="3">
        <f>IF(B451="","",IFERROR(INDEX(Inventory!$B$2:$B$201,MATCH(B451,Inventory!$A$2:$A$201,0)),"SKU not in Inventory"))</f>
        <v/>
      </c>
    </row>
    <row r="452">
      <c r="A452" s="11" t="n"/>
      <c r="H452" s="3">
        <f>IF(B452="","",IFERROR(INDEX(Inventory!$B$2:$B$201,MATCH(B452,Inventory!$A$2:$A$201,0)),"SKU not in Inventory"))</f>
        <v/>
      </c>
    </row>
    <row r="453">
      <c r="A453" s="11" t="n"/>
      <c r="H453" s="3">
        <f>IF(B453="","",IFERROR(INDEX(Inventory!$B$2:$B$201,MATCH(B453,Inventory!$A$2:$A$201,0)),"SKU not in Inventory"))</f>
        <v/>
      </c>
    </row>
    <row r="454">
      <c r="A454" s="11" t="n"/>
      <c r="H454" s="3">
        <f>IF(B454="","",IFERROR(INDEX(Inventory!$B$2:$B$201,MATCH(B454,Inventory!$A$2:$A$201,0)),"SKU not in Inventory"))</f>
        <v/>
      </c>
    </row>
    <row r="455">
      <c r="A455" s="11" t="n"/>
      <c r="H455" s="3">
        <f>IF(B455="","",IFERROR(INDEX(Inventory!$B$2:$B$201,MATCH(B455,Inventory!$A$2:$A$201,0)),"SKU not in Inventory"))</f>
        <v/>
      </c>
    </row>
    <row r="456">
      <c r="A456" s="11" t="n"/>
      <c r="H456" s="3">
        <f>IF(B456="","",IFERROR(INDEX(Inventory!$B$2:$B$201,MATCH(B456,Inventory!$A$2:$A$201,0)),"SKU not in Inventory"))</f>
        <v/>
      </c>
    </row>
    <row r="457">
      <c r="A457" s="11" t="n"/>
      <c r="H457" s="3">
        <f>IF(B457="","",IFERROR(INDEX(Inventory!$B$2:$B$201,MATCH(B457,Inventory!$A$2:$A$201,0)),"SKU not in Inventory"))</f>
        <v/>
      </c>
    </row>
    <row r="458">
      <c r="A458" s="11" t="n"/>
      <c r="H458" s="3">
        <f>IF(B458="","",IFERROR(INDEX(Inventory!$B$2:$B$201,MATCH(B458,Inventory!$A$2:$A$201,0)),"SKU not in Inventory"))</f>
        <v/>
      </c>
    </row>
    <row r="459">
      <c r="A459" s="11" t="n"/>
      <c r="H459" s="3">
        <f>IF(B459="","",IFERROR(INDEX(Inventory!$B$2:$B$201,MATCH(B459,Inventory!$A$2:$A$201,0)),"SKU not in Inventory"))</f>
        <v/>
      </c>
    </row>
    <row r="460">
      <c r="A460" s="11" t="n"/>
      <c r="H460" s="3">
        <f>IF(B460="","",IFERROR(INDEX(Inventory!$B$2:$B$201,MATCH(B460,Inventory!$A$2:$A$201,0)),"SKU not in Inventory"))</f>
        <v/>
      </c>
    </row>
    <row r="461">
      <c r="A461" s="11" t="n"/>
      <c r="H461" s="3">
        <f>IF(B461="","",IFERROR(INDEX(Inventory!$B$2:$B$201,MATCH(B461,Inventory!$A$2:$A$201,0)),"SKU not in Inventory"))</f>
        <v/>
      </c>
    </row>
    <row r="462">
      <c r="A462" s="11" t="n"/>
      <c r="H462" s="3">
        <f>IF(B462="","",IFERROR(INDEX(Inventory!$B$2:$B$201,MATCH(B462,Inventory!$A$2:$A$201,0)),"SKU not in Inventory"))</f>
        <v/>
      </c>
    </row>
    <row r="463">
      <c r="A463" s="11" t="n"/>
      <c r="H463" s="3">
        <f>IF(B463="","",IFERROR(INDEX(Inventory!$B$2:$B$201,MATCH(B463,Inventory!$A$2:$A$201,0)),"SKU not in Inventory"))</f>
        <v/>
      </c>
    </row>
    <row r="464">
      <c r="A464" s="11" t="n"/>
      <c r="H464" s="3">
        <f>IF(B464="","",IFERROR(INDEX(Inventory!$B$2:$B$201,MATCH(B464,Inventory!$A$2:$A$201,0)),"SKU not in Inventory"))</f>
        <v/>
      </c>
    </row>
    <row r="465">
      <c r="A465" s="11" t="n"/>
      <c r="H465" s="3">
        <f>IF(B465="","",IFERROR(INDEX(Inventory!$B$2:$B$201,MATCH(B465,Inventory!$A$2:$A$201,0)),"SKU not in Inventory"))</f>
        <v/>
      </c>
    </row>
    <row r="466">
      <c r="A466" s="11" t="n"/>
      <c r="H466" s="3">
        <f>IF(B466="","",IFERROR(INDEX(Inventory!$B$2:$B$201,MATCH(B466,Inventory!$A$2:$A$201,0)),"SKU not in Inventory"))</f>
        <v/>
      </c>
    </row>
    <row r="467">
      <c r="A467" s="11" t="n"/>
      <c r="H467" s="3">
        <f>IF(B467="","",IFERROR(INDEX(Inventory!$B$2:$B$201,MATCH(B467,Inventory!$A$2:$A$201,0)),"SKU not in Inventory"))</f>
        <v/>
      </c>
    </row>
    <row r="468">
      <c r="A468" s="11" t="n"/>
      <c r="H468" s="3">
        <f>IF(B468="","",IFERROR(INDEX(Inventory!$B$2:$B$201,MATCH(B468,Inventory!$A$2:$A$201,0)),"SKU not in Inventory"))</f>
        <v/>
      </c>
    </row>
    <row r="469">
      <c r="A469" s="11" t="n"/>
      <c r="H469" s="3">
        <f>IF(B469="","",IFERROR(INDEX(Inventory!$B$2:$B$201,MATCH(B469,Inventory!$A$2:$A$201,0)),"SKU not in Inventory"))</f>
        <v/>
      </c>
    </row>
    <row r="470">
      <c r="A470" s="11" t="n"/>
      <c r="H470" s="3">
        <f>IF(B470="","",IFERROR(INDEX(Inventory!$B$2:$B$201,MATCH(B470,Inventory!$A$2:$A$201,0)),"SKU not in Inventory"))</f>
        <v/>
      </c>
    </row>
    <row r="471">
      <c r="A471" s="11" t="n"/>
      <c r="H471" s="3">
        <f>IF(B471="","",IFERROR(INDEX(Inventory!$B$2:$B$201,MATCH(B471,Inventory!$A$2:$A$201,0)),"SKU not in Inventory"))</f>
        <v/>
      </c>
    </row>
    <row r="472">
      <c r="A472" s="11" t="n"/>
      <c r="H472" s="3">
        <f>IF(B472="","",IFERROR(INDEX(Inventory!$B$2:$B$201,MATCH(B472,Inventory!$A$2:$A$201,0)),"SKU not in Inventory"))</f>
        <v/>
      </c>
    </row>
    <row r="473">
      <c r="A473" s="11" t="n"/>
      <c r="H473" s="3">
        <f>IF(B473="","",IFERROR(INDEX(Inventory!$B$2:$B$201,MATCH(B473,Inventory!$A$2:$A$201,0)),"SKU not in Inventory"))</f>
        <v/>
      </c>
    </row>
    <row r="474">
      <c r="A474" s="11" t="n"/>
      <c r="H474" s="3">
        <f>IF(B474="","",IFERROR(INDEX(Inventory!$B$2:$B$201,MATCH(B474,Inventory!$A$2:$A$201,0)),"SKU not in Inventory"))</f>
        <v/>
      </c>
    </row>
    <row r="475">
      <c r="A475" s="11" t="n"/>
      <c r="H475" s="3">
        <f>IF(B475="","",IFERROR(INDEX(Inventory!$B$2:$B$201,MATCH(B475,Inventory!$A$2:$A$201,0)),"SKU not in Inventory"))</f>
        <v/>
      </c>
    </row>
    <row r="476">
      <c r="A476" s="11" t="n"/>
      <c r="H476" s="3">
        <f>IF(B476="","",IFERROR(INDEX(Inventory!$B$2:$B$201,MATCH(B476,Inventory!$A$2:$A$201,0)),"SKU not in Inventory"))</f>
        <v/>
      </c>
    </row>
    <row r="477">
      <c r="A477" s="11" t="n"/>
      <c r="H477" s="3">
        <f>IF(B477="","",IFERROR(INDEX(Inventory!$B$2:$B$201,MATCH(B477,Inventory!$A$2:$A$201,0)),"SKU not in Inventory"))</f>
        <v/>
      </c>
    </row>
    <row r="478">
      <c r="A478" s="11" t="n"/>
      <c r="H478" s="3">
        <f>IF(B478="","",IFERROR(INDEX(Inventory!$B$2:$B$201,MATCH(B478,Inventory!$A$2:$A$201,0)),"SKU not in Inventory"))</f>
        <v/>
      </c>
    </row>
    <row r="479">
      <c r="A479" s="11" t="n"/>
      <c r="H479" s="3">
        <f>IF(B479="","",IFERROR(INDEX(Inventory!$B$2:$B$201,MATCH(B479,Inventory!$A$2:$A$201,0)),"SKU not in Inventory"))</f>
        <v/>
      </c>
    </row>
    <row r="480">
      <c r="A480" s="11" t="n"/>
      <c r="H480" s="3">
        <f>IF(B480="","",IFERROR(INDEX(Inventory!$B$2:$B$201,MATCH(B480,Inventory!$A$2:$A$201,0)),"SKU not in Inventory"))</f>
        <v/>
      </c>
    </row>
    <row r="481">
      <c r="A481" s="11" t="n"/>
      <c r="H481" s="3">
        <f>IF(B481="","",IFERROR(INDEX(Inventory!$B$2:$B$201,MATCH(B481,Inventory!$A$2:$A$201,0)),"SKU not in Inventory"))</f>
        <v/>
      </c>
    </row>
    <row r="482">
      <c r="A482" s="11" t="n"/>
      <c r="H482" s="3">
        <f>IF(B482="","",IFERROR(INDEX(Inventory!$B$2:$B$201,MATCH(B482,Inventory!$A$2:$A$201,0)),"SKU not in Inventory"))</f>
        <v/>
      </c>
    </row>
    <row r="483">
      <c r="A483" s="11" t="n"/>
      <c r="H483" s="3">
        <f>IF(B483="","",IFERROR(INDEX(Inventory!$B$2:$B$201,MATCH(B483,Inventory!$A$2:$A$201,0)),"SKU not in Inventory"))</f>
        <v/>
      </c>
    </row>
    <row r="484">
      <c r="A484" s="11" t="n"/>
      <c r="H484" s="3">
        <f>IF(B484="","",IFERROR(INDEX(Inventory!$B$2:$B$201,MATCH(B484,Inventory!$A$2:$A$201,0)),"SKU not in Inventory"))</f>
        <v/>
      </c>
    </row>
    <row r="485">
      <c r="A485" s="11" t="n"/>
      <c r="H485" s="3">
        <f>IF(B485="","",IFERROR(INDEX(Inventory!$B$2:$B$201,MATCH(B485,Inventory!$A$2:$A$201,0)),"SKU not in Inventory"))</f>
        <v/>
      </c>
    </row>
    <row r="486">
      <c r="A486" s="11" t="n"/>
      <c r="H486" s="3">
        <f>IF(B486="","",IFERROR(INDEX(Inventory!$B$2:$B$201,MATCH(B486,Inventory!$A$2:$A$201,0)),"SKU not in Inventory"))</f>
        <v/>
      </c>
    </row>
    <row r="487">
      <c r="A487" s="11" t="n"/>
      <c r="H487" s="3">
        <f>IF(B487="","",IFERROR(INDEX(Inventory!$B$2:$B$201,MATCH(B487,Inventory!$A$2:$A$201,0)),"SKU not in Inventory"))</f>
        <v/>
      </c>
    </row>
    <row r="488">
      <c r="A488" s="11" t="n"/>
      <c r="H488" s="3">
        <f>IF(B488="","",IFERROR(INDEX(Inventory!$B$2:$B$201,MATCH(B488,Inventory!$A$2:$A$201,0)),"SKU not in Inventory"))</f>
        <v/>
      </c>
    </row>
    <row r="489">
      <c r="A489" s="11" t="n"/>
      <c r="H489" s="3">
        <f>IF(B489="","",IFERROR(INDEX(Inventory!$B$2:$B$201,MATCH(B489,Inventory!$A$2:$A$201,0)),"SKU not in Inventory"))</f>
        <v/>
      </c>
    </row>
    <row r="490">
      <c r="A490" s="11" t="n"/>
      <c r="H490" s="3">
        <f>IF(B490="","",IFERROR(INDEX(Inventory!$B$2:$B$201,MATCH(B490,Inventory!$A$2:$A$201,0)),"SKU not in Inventory"))</f>
        <v/>
      </c>
    </row>
    <row r="491">
      <c r="A491" s="11" t="n"/>
      <c r="H491" s="3">
        <f>IF(B491="","",IFERROR(INDEX(Inventory!$B$2:$B$201,MATCH(B491,Inventory!$A$2:$A$201,0)),"SKU not in Inventory"))</f>
        <v/>
      </c>
    </row>
    <row r="492">
      <c r="A492" s="11" t="n"/>
      <c r="H492" s="3">
        <f>IF(B492="","",IFERROR(INDEX(Inventory!$B$2:$B$201,MATCH(B492,Inventory!$A$2:$A$201,0)),"SKU not in Inventory"))</f>
        <v/>
      </c>
    </row>
    <row r="493">
      <c r="A493" s="11" t="n"/>
      <c r="H493" s="3">
        <f>IF(B493="","",IFERROR(INDEX(Inventory!$B$2:$B$201,MATCH(B493,Inventory!$A$2:$A$201,0)),"SKU not in Inventory"))</f>
        <v/>
      </c>
    </row>
    <row r="494">
      <c r="A494" s="11" t="n"/>
      <c r="H494" s="3">
        <f>IF(B494="","",IFERROR(INDEX(Inventory!$B$2:$B$201,MATCH(B494,Inventory!$A$2:$A$201,0)),"SKU not in Inventory"))</f>
        <v/>
      </c>
    </row>
    <row r="495">
      <c r="A495" s="11" t="n"/>
      <c r="H495" s="3">
        <f>IF(B495="","",IFERROR(INDEX(Inventory!$B$2:$B$201,MATCH(B495,Inventory!$A$2:$A$201,0)),"SKU not in Inventory"))</f>
        <v/>
      </c>
    </row>
    <row r="496">
      <c r="A496" s="11" t="n"/>
      <c r="H496" s="3">
        <f>IF(B496="","",IFERROR(INDEX(Inventory!$B$2:$B$201,MATCH(B496,Inventory!$A$2:$A$201,0)),"SKU not in Inventory"))</f>
        <v/>
      </c>
    </row>
    <row r="497">
      <c r="A497" s="11" t="n"/>
      <c r="H497" s="3">
        <f>IF(B497="","",IFERROR(INDEX(Inventory!$B$2:$B$201,MATCH(B497,Inventory!$A$2:$A$201,0)),"SKU not in Inventory"))</f>
        <v/>
      </c>
    </row>
    <row r="498">
      <c r="A498" s="11" t="n"/>
      <c r="H498" s="3">
        <f>IF(B498="","",IFERROR(INDEX(Inventory!$B$2:$B$201,MATCH(B498,Inventory!$A$2:$A$201,0)),"SKU not in Inventory"))</f>
        <v/>
      </c>
    </row>
    <row r="499">
      <c r="A499" s="11" t="n"/>
      <c r="H499" s="3">
        <f>IF(B499="","",IFERROR(INDEX(Inventory!$B$2:$B$201,MATCH(B499,Inventory!$A$2:$A$201,0)),"SKU not in Inventory"))</f>
        <v/>
      </c>
    </row>
    <row r="500">
      <c r="A500" s="11" t="n"/>
      <c r="H500" s="3">
        <f>IF(B500="","",IFERROR(INDEX(Inventory!$B$2:$B$201,MATCH(B500,Inventory!$A$2:$A$201,0)),"SKU not in Inventory"))</f>
        <v/>
      </c>
    </row>
    <row r="501">
      <c r="A501" s="11" t="n"/>
      <c r="H501" s="3">
        <f>IF(B501="","",IFERROR(INDEX(Inventory!$B$2:$B$201,MATCH(B501,Inventory!$A$2:$A$201,0)),"SKU not in Inventory"))</f>
        <v/>
      </c>
    </row>
  </sheetData>
  <conditionalFormatting sqref="H2:H501">
    <cfRule type="cellIs" priority="1" operator="equal" dxfId="2">
      <formula>"SKU not in Inventory"</formula>
    </cfRule>
  </conditionalFormatting>
  <dataValidations count="3">
    <dataValidation sqref="B2:B501" showErrorMessage="1" showInputMessage="1" allowBlank="1" type="list">
      <formula1>=Inventory!$A$2:$A$201</formula1>
    </dataValidation>
    <dataValidation sqref="C2:C501" showErrorMessage="1" showInputMessage="1" allowBlank="1" type="list">
      <formula1>=Lists!$B$2:$B$20</formula1>
    </dataValidation>
    <dataValidation sqref="D2:D501" showErrorMessage="1" showInputMessage="1" allowBlank="1" type="list">
      <formula1>=Lists!$A$2:$A$20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6" customWidth="1" min="4" max="4"/>
    <col width="10" customWidth="1" min="5" max="5"/>
    <col width="13" customWidth="1" min="6" max="6"/>
    <col width="10" customWidth="1" min="7" max="7"/>
    <col width="10" customWidth="1" min="8" max="8"/>
  </cols>
  <sheetData>
    <row r="1">
      <c r="A1" s="9" t="inlineStr">
        <is>
          <t>SKU</t>
        </is>
      </c>
      <c r="B1" s="9" t="inlineStr">
        <is>
          <t>Product</t>
        </is>
      </c>
      <c r="C1" s="9" t="inlineStr">
        <is>
          <t>Variant</t>
        </is>
      </c>
      <c r="D1" s="9" t="inlineStr">
        <is>
          <t>Supplier</t>
        </is>
      </c>
      <c r="E1" s="9" t="inlineStr">
        <is>
          <t>Available</t>
        </is>
      </c>
      <c r="F1" s="9" t="inlineStr">
        <is>
          <t>Reorder point</t>
        </is>
      </c>
      <c r="G1" s="9" t="inlineStr">
        <is>
          <t>Order qty</t>
        </is>
      </c>
      <c r="H1" s="9" t="inlineStr">
        <is>
          <t>Status</t>
        </is>
      </c>
      <c r="J1" s="2" t="inlineStr">
        <is>
          <t>SKUs to reorder</t>
        </is>
      </c>
      <c r="K1" s="3">
        <f>COUNTIF(Inventory!P2:P201,"Reorder")+COUNTIF(Inventory!P2:P201,"Out")</f>
        <v/>
      </c>
    </row>
    <row r="2">
      <c r="A2" s="3">
        <f>IF(OR(Inventory!P2="Reorder",Inventory!P2="Out"),Inventory!A2,"")</f>
        <v/>
      </c>
      <c r="B2" s="3">
        <f>IF(OR(Inventory!P2="Reorder",Inventory!P2="Out"),Inventory!B2,"")</f>
        <v/>
      </c>
      <c r="C2" s="3">
        <f>IF(OR(Inventory!P2="Reorder",Inventory!P2="Out"),Inventory!C2,"")</f>
        <v/>
      </c>
      <c r="D2" s="3">
        <f>IF(OR(Inventory!P2="Reorder",Inventory!P2="Out"),Inventory!E2,"")</f>
        <v/>
      </c>
      <c r="E2" s="3">
        <f>IF(OR(Inventory!P2="Reorder",Inventory!P2="Out"),Inventory!M2,"")</f>
        <v/>
      </c>
      <c r="F2" s="3">
        <f>IF(OR(Inventory!P2="Reorder",Inventory!P2="Out"),Inventory!N2,"")</f>
        <v/>
      </c>
      <c r="G2" s="3">
        <f>IF(OR(Inventory!P2="Reorder",Inventory!P2="Out"),Inventory!O2,"")</f>
        <v/>
      </c>
      <c r="H2" s="3">
        <f>IF(OR(Inventory!P2="Reorder",Inventory!P2="Out"),Inventory!P2,"")</f>
        <v/>
      </c>
    </row>
    <row r="3">
      <c r="A3" s="3">
        <f>IF(OR(Inventory!P3="Reorder",Inventory!P3="Out"),Inventory!A3,"")</f>
        <v/>
      </c>
      <c r="B3" s="3">
        <f>IF(OR(Inventory!P3="Reorder",Inventory!P3="Out"),Inventory!B3,"")</f>
        <v/>
      </c>
      <c r="C3" s="3">
        <f>IF(OR(Inventory!P3="Reorder",Inventory!P3="Out"),Inventory!C3,"")</f>
        <v/>
      </c>
      <c r="D3" s="3">
        <f>IF(OR(Inventory!P3="Reorder",Inventory!P3="Out"),Inventory!E3,"")</f>
        <v/>
      </c>
      <c r="E3" s="3">
        <f>IF(OR(Inventory!P3="Reorder",Inventory!P3="Out"),Inventory!M3,"")</f>
        <v/>
      </c>
      <c r="F3" s="3">
        <f>IF(OR(Inventory!P3="Reorder",Inventory!P3="Out"),Inventory!N3,"")</f>
        <v/>
      </c>
      <c r="G3" s="3">
        <f>IF(OR(Inventory!P3="Reorder",Inventory!P3="Out"),Inventory!O3,"")</f>
        <v/>
      </c>
      <c r="H3" s="3">
        <f>IF(OR(Inventory!P3="Reorder",Inventory!P3="Out"),Inventory!P3,"")</f>
        <v/>
      </c>
    </row>
    <row r="4">
      <c r="A4" s="3">
        <f>IF(OR(Inventory!P4="Reorder",Inventory!P4="Out"),Inventory!A4,"")</f>
        <v/>
      </c>
      <c r="B4" s="3">
        <f>IF(OR(Inventory!P4="Reorder",Inventory!P4="Out"),Inventory!B4,"")</f>
        <v/>
      </c>
      <c r="C4" s="3">
        <f>IF(OR(Inventory!P4="Reorder",Inventory!P4="Out"),Inventory!C4,"")</f>
        <v/>
      </c>
      <c r="D4" s="3">
        <f>IF(OR(Inventory!P4="Reorder",Inventory!P4="Out"),Inventory!E4,"")</f>
        <v/>
      </c>
      <c r="E4" s="3">
        <f>IF(OR(Inventory!P4="Reorder",Inventory!P4="Out"),Inventory!M4,"")</f>
        <v/>
      </c>
      <c r="F4" s="3">
        <f>IF(OR(Inventory!P4="Reorder",Inventory!P4="Out"),Inventory!N4,"")</f>
        <v/>
      </c>
      <c r="G4" s="3">
        <f>IF(OR(Inventory!P4="Reorder",Inventory!P4="Out"),Inventory!O4,"")</f>
        <v/>
      </c>
      <c r="H4" s="3">
        <f>IF(OR(Inventory!P4="Reorder",Inventory!P4="Out"),Inventory!P4,"")</f>
        <v/>
      </c>
    </row>
    <row r="5">
      <c r="A5" s="3">
        <f>IF(OR(Inventory!P5="Reorder",Inventory!P5="Out"),Inventory!A5,"")</f>
        <v/>
      </c>
      <c r="B5" s="3">
        <f>IF(OR(Inventory!P5="Reorder",Inventory!P5="Out"),Inventory!B5,"")</f>
        <v/>
      </c>
      <c r="C5" s="3">
        <f>IF(OR(Inventory!P5="Reorder",Inventory!P5="Out"),Inventory!C5,"")</f>
        <v/>
      </c>
      <c r="D5" s="3">
        <f>IF(OR(Inventory!P5="Reorder",Inventory!P5="Out"),Inventory!E5,"")</f>
        <v/>
      </c>
      <c r="E5" s="3">
        <f>IF(OR(Inventory!P5="Reorder",Inventory!P5="Out"),Inventory!M5,"")</f>
        <v/>
      </c>
      <c r="F5" s="3">
        <f>IF(OR(Inventory!P5="Reorder",Inventory!P5="Out"),Inventory!N5,"")</f>
        <v/>
      </c>
      <c r="G5" s="3">
        <f>IF(OR(Inventory!P5="Reorder",Inventory!P5="Out"),Inventory!O5,"")</f>
        <v/>
      </c>
      <c r="H5" s="3">
        <f>IF(OR(Inventory!P5="Reorder",Inventory!P5="Out"),Inventory!P5,"")</f>
        <v/>
      </c>
    </row>
    <row r="6">
      <c r="A6" s="3">
        <f>IF(OR(Inventory!P6="Reorder",Inventory!P6="Out"),Inventory!A6,"")</f>
        <v/>
      </c>
      <c r="B6" s="3">
        <f>IF(OR(Inventory!P6="Reorder",Inventory!P6="Out"),Inventory!B6,"")</f>
        <v/>
      </c>
      <c r="C6" s="3">
        <f>IF(OR(Inventory!P6="Reorder",Inventory!P6="Out"),Inventory!C6,"")</f>
        <v/>
      </c>
      <c r="D6" s="3">
        <f>IF(OR(Inventory!P6="Reorder",Inventory!P6="Out"),Inventory!E6,"")</f>
        <v/>
      </c>
      <c r="E6" s="3">
        <f>IF(OR(Inventory!P6="Reorder",Inventory!P6="Out"),Inventory!M6,"")</f>
        <v/>
      </c>
      <c r="F6" s="3">
        <f>IF(OR(Inventory!P6="Reorder",Inventory!P6="Out"),Inventory!N6,"")</f>
        <v/>
      </c>
      <c r="G6" s="3">
        <f>IF(OR(Inventory!P6="Reorder",Inventory!P6="Out"),Inventory!O6,"")</f>
        <v/>
      </c>
      <c r="H6" s="3">
        <f>IF(OR(Inventory!P6="Reorder",Inventory!P6="Out"),Inventory!P6,"")</f>
        <v/>
      </c>
    </row>
    <row r="7">
      <c r="A7" s="3">
        <f>IF(OR(Inventory!P7="Reorder",Inventory!P7="Out"),Inventory!A7,"")</f>
        <v/>
      </c>
      <c r="B7" s="3">
        <f>IF(OR(Inventory!P7="Reorder",Inventory!P7="Out"),Inventory!B7,"")</f>
        <v/>
      </c>
      <c r="C7" s="3">
        <f>IF(OR(Inventory!P7="Reorder",Inventory!P7="Out"),Inventory!C7,"")</f>
        <v/>
      </c>
      <c r="D7" s="3">
        <f>IF(OR(Inventory!P7="Reorder",Inventory!P7="Out"),Inventory!E7,"")</f>
        <v/>
      </c>
      <c r="E7" s="3">
        <f>IF(OR(Inventory!P7="Reorder",Inventory!P7="Out"),Inventory!M7,"")</f>
        <v/>
      </c>
      <c r="F7" s="3">
        <f>IF(OR(Inventory!P7="Reorder",Inventory!P7="Out"),Inventory!N7,"")</f>
        <v/>
      </c>
      <c r="G7" s="3">
        <f>IF(OR(Inventory!P7="Reorder",Inventory!P7="Out"),Inventory!O7,"")</f>
        <v/>
      </c>
      <c r="H7" s="3">
        <f>IF(OR(Inventory!P7="Reorder",Inventory!P7="Out"),Inventory!P7,"")</f>
        <v/>
      </c>
    </row>
    <row r="8">
      <c r="A8" s="3">
        <f>IF(OR(Inventory!P8="Reorder",Inventory!P8="Out"),Inventory!A8,"")</f>
        <v/>
      </c>
      <c r="B8" s="3">
        <f>IF(OR(Inventory!P8="Reorder",Inventory!P8="Out"),Inventory!B8,"")</f>
        <v/>
      </c>
      <c r="C8" s="3">
        <f>IF(OR(Inventory!P8="Reorder",Inventory!P8="Out"),Inventory!C8,"")</f>
        <v/>
      </c>
      <c r="D8" s="3">
        <f>IF(OR(Inventory!P8="Reorder",Inventory!P8="Out"),Inventory!E8,"")</f>
        <v/>
      </c>
      <c r="E8" s="3">
        <f>IF(OR(Inventory!P8="Reorder",Inventory!P8="Out"),Inventory!M8,"")</f>
        <v/>
      </c>
      <c r="F8" s="3">
        <f>IF(OR(Inventory!P8="Reorder",Inventory!P8="Out"),Inventory!N8,"")</f>
        <v/>
      </c>
      <c r="G8" s="3">
        <f>IF(OR(Inventory!P8="Reorder",Inventory!P8="Out"),Inventory!O8,"")</f>
        <v/>
      </c>
      <c r="H8" s="3">
        <f>IF(OR(Inventory!P8="Reorder",Inventory!P8="Out"),Inventory!P8,"")</f>
        <v/>
      </c>
    </row>
    <row r="9">
      <c r="A9" s="3">
        <f>IF(OR(Inventory!P9="Reorder",Inventory!P9="Out"),Inventory!A9,"")</f>
        <v/>
      </c>
      <c r="B9" s="3">
        <f>IF(OR(Inventory!P9="Reorder",Inventory!P9="Out"),Inventory!B9,"")</f>
        <v/>
      </c>
      <c r="C9" s="3">
        <f>IF(OR(Inventory!P9="Reorder",Inventory!P9="Out"),Inventory!C9,"")</f>
        <v/>
      </c>
      <c r="D9" s="3">
        <f>IF(OR(Inventory!P9="Reorder",Inventory!P9="Out"),Inventory!E9,"")</f>
        <v/>
      </c>
      <c r="E9" s="3">
        <f>IF(OR(Inventory!P9="Reorder",Inventory!P9="Out"),Inventory!M9,"")</f>
        <v/>
      </c>
      <c r="F9" s="3">
        <f>IF(OR(Inventory!P9="Reorder",Inventory!P9="Out"),Inventory!N9,"")</f>
        <v/>
      </c>
      <c r="G9" s="3">
        <f>IF(OR(Inventory!P9="Reorder",Inventory!P9="Out"),Inventory!O9,"")</f>
        <v/>
      </c>
      <c r="H9" s="3">
        <f>IF(OR(Inventory!P9="Reorder",Inventory!P9="Out"),Inventory!P9,"")</f>
        <v/>
      </c>
    </row>
    <row r="10">
      <c r="A10" s="3">
        <f>IF(OR(Inventory!P10="Reorder",Inventory!P10="Out"),Inventory!A10,"")</f>
        <v/>
      </c>
      <c r="B10" s="3">
        <f>IF(OR(Inventory!P10="Reorder",Inventory!P10="Out"),Inventory!B10,"")</f>
        <v/>
      </c>
      <c r="C10" s="3">
        <f>IF(OR(Inventory!P10="Reorder",Inventory!P10="Out"),Inventory!C10,"")</f>
        <v/>
      </c>
      <c r="D10" s="3">
        <f>IF(OR(Inventory!P10="Reorder",Inventory!P10="Out"),Inventory!E10,"")</f>
        <v/>
      </c>
      <c r="E10" s="3">
        <f>IF(OR(Inventory!P10="Reorder",Inventory!P10="Out"),Inventory!M10,"")</f>
        <v/>
      </c>
      <c r="F10" s="3">
        <f>IF(OR(Inventory!P10="Reorder",Inventory!P10="Out"),Inventory!N10,"")</f>
        <v/>
      </c>
      <c r="G10" s="3">
        <f>IF(OR(Inventory!P10="Reorder",Inventory!P10="Out"),Inventory!O10,"")</f>
        <v/>
      </c>
      <c r="H10" s="3">
        <f>IF(OR(Inventory!P10="Reorder",Inventory!P10="Out"),Inventory!P10,"")</f>
        <v/>
      </c>
    </row>
    <row r="11">
      <c r="A11" s="3">
        <f>IF(OR(Inventory!P11="Reorder",Inventory!P11="Out"),Inventory!A11,"")</f>
        <v/>
      </c>
      <c r="B11" s="3">
        <f>IF(OR(Inventory!P11="Reorder",Inventory!P11="Out"),Inventory!B11,"")</f>
        <v/>
      </c>
      <c r="C11" s="3">
        <f>IF(OR(Inventory!P11="Reorder",Inventory!P11="Out"),Inventory!C11,"")</f>
        <v/>
      </c>
      <c r="D11" s="3">
        <f>IF(OR(Inventory!P11="Reorder",Inventory!P11="Out"),Inventory!E11,"")</f>
        <v/>
      </c>
      <c r="E11" s="3">
        <f>IF(OR(Inventory!P11="Reorder",Inventory!P11="Out"),Inventory!M11,"")</f>
        <v/>
      </c>
      <c r="F11" s="3">
        <f>IF(OR(Inventory!P11="Reorder",Inventory!P11="Out"),Inventory!N11,"")</f>
        <v/>
      </c>
      <c r="G11" s="3">
        <f>IF(OR(Inventory!P11="Reorder",Inventory!P11="Out"),Inventory!O11,"")</f>
        <v/>
      </c>
      <c r="H11" s="3">
        <f>IF(OR(Inventory!P11="Reorder",Inventory!P11="Out"),Inventory!P11,"")</f>
        <v/>
      </c>
    </row>
    <row r="12">
      <c r="A12" s="3">
        <f>IF(OR(Inventory!P12="Reorder",Inventory!P12="Out"),Inventory!A12,"")</f>
        <v/>
      </c>
      <c r="B12" s="3">
        <f>IF(OR(Inventory!P12="Reorder",Inventory!P12="Out"),Inventory!B12,"")</f>
        <v/>
      </c>
      <c r="C12" s="3">
        <f>IF(OR(Inventory!P12="Reorder",Inventory!P12="Out"),Inventory!C12,"")</f>
        <v/>
      </c>
      <c r="D12" s="3">
        <f>IF(OR(Inventory!P12="Reorder",Inventory!P12="Out"),Inventory!E12,"")</f>
        <v/>
      </c>
      <c r="E12" s="3">
        <f>IF(OR(Inventory!P12="Reorder",Inventory!P12="Out"),Inventory!M12,"")</f>
        <v/>
      </c>
      <c r="F12" s="3">
        <f>IF(OR(Inventory!P12="Reorder",Inventory!P12="Out"),Inventory!N12,"")</f>
        <v/>
      </c>
      <c r="G12" s="3">
        <f>IF(OR(Inventory!P12="Reorder",Inventory!P12="Out"),Inventory!O12,"")</f>
        <v/>
      </c>
      <c r="H12" s="3">
        <f>IF(OR(Inventory!P12="Reorder",Inventory!P12="Out"),Inventory!P12,"")</f>
        <v/>
      </c>
    </row>
    <row r="13">
      <c r="A13" s="3">
        <f>IF(OR(Inventory!P13="Reorder",Inventory!P13="Out"),Inventory!A13,"")</f>
        <v/>
      </c>
      <c r="B13" s="3">
        <f>IF(OR(Inventory!P13="Reorder",Inventory!P13="Out"),Inventory!B13,"")</f>
        <v/>
      </c>
      <c r="C13" s="3">
        <f>IF(OR(Inventory!P13="Reorder",Inventory!P13="Out"),Inventory!C13,"")</f>
        <v/>
      </c>
      <c r="D13" s="3">
        <f>IF(OR(Inventory!P13="Reorder",Inventory!P13="Out"),Inventory!E13,"")</f>
        <v/>
      </c>
      <c r="E13" s="3">
        <f>IF(OR(Inventory!P13="Reorder",Inventory!P13="Out"),Inventory!M13,"")</f>
        <v/>
      </c>
      <c r="F13" s="3">
        <f>IF(OR(Inventory!P13="Reorder",Inventory!P13="Out"),Inventory!N13,"")</f>
        <v/>
      </c>
      <c r="G13" s="3">
        <f>IF(OR(Inventory!P13="Reorder",Inventory!P13="Out"),Inventory!O13,"")</f>
        <v/>
      </c>
      <c r="H13" s="3">
        <f>IF(OR(Inventory!P13="Reorder",Inventory!P13="Out"),Inventory!P13,"")</f>
        <v/>
      </c>
    </row>
    <row r="14">
      <c r="A14" s="3">
        <f>IF(OR(Inventory!P14="Reorder",Inventory!P14="Out"),Inventory!A14,"")</f>
        <v/>
      </c>
      <c r="B14" s="3">
        <f>IF(OR(Inventory!P14="Reorder",Inventory!P14="Out"),Inventory!B14,"")</f>
        <v/>
      </c>
      <c r="C14" s="3">
        <f>IF(OR(Inventory!P14="Reorder",Inventory!P14="Out"),Inventory!C14,"")</f>
        <v/>
      </c>
      <c r="D14" s="3">
        <f>IF(OR(Inventory!P14="Reorder",Inventory!P14="Out"),Inventory!E14,"")</f>
        <v/>
      </c>
      <c r="E14" s="3">
        <f>IF(OR(Inventory!P14="Reorder",Inventory!P14="Out"),Inventory!M14,"")</f>
        <v/>
      </c>
      <c r="F14" s="3">
        <f>IF(OR(Inventory!P14="Reorder",Inventory!P14="Out"),Inventory!N14,"")</f>
        <v/>
      </c>
      <c r="G14" s="3">
        <f>IF(OR(Inventory!P14="Reorder",Inventory!P14="Out"),Inventory!O14,"")</f>
        <v/>
      </c>
      <c r="H14" s="3">
        <f>IF(OR(Inventory!P14="Reorder",Inventory!P14="Out"),Inventory!P14,"")</f>
        <v/>
      </c>
    </row>
    <row r="15">
      <c r="A15" s="3">
        <f>IF(OR(Inventory!P15="Reorder",Inventory!P15="Out"),Inventory!A15,"")</f>
        <v/>
      </c>
      <c r="B15" s="3">
        <f>IF(OR(Inventory!P15="Reorder",Inventory!P15="Out"),Inventory!B15,"")</f>
        <v/>
      </c>
      <c r="C15" s="3">
        <f>IF(OR(Inventory!P15="Reorder",Inventory!P15="Out"),Inventory!C15,"")</f>
        <v/>
      </c>
      <c r="D15" s="3">
        <f>IF(OR(Inventory!P15="Reorder",Inventory!P15="Out"),Inventory!E15,"")</f>
        <v/>
      </c>
      <c r="E15" s="3">
        <f>IF(OR(Inventory!P15="Reorder",Inventory!P15="Out"),Inventory!M15,"")</f>
        <v/>
      </c>
      <c r="F15" s="3">
        <f>IF(OR(Inventory!P15="Reorder",Inventory!P15="Out"),Inventory!N15,"")</f>
        <v/>
      </c>
      <c r="G15" s="3">
        <f>IF(OR(Inventory!P15="Reorder",Inventory!P15="Out"),Inventory!O15,"")</f>
        <v/>
      </c>
      <c r="H15" s="3">
        <f>IF(OR(Inventory!P15="Reorder",Inventory!P15="Out"),Inventory!P15,"")</f>
        <v/>
      </c>
    </row>
    <row r="16">
      <c r="A16" s="3">
        <f>IF(OR(Inventory!P16="Reorder",Inventory!P16="Out"),Inventory!A16,"")</f>
        <v/>
      </c>
      <c r="B16" s="3">
        <f>IF(OR(Inventory!P16="Reorder",Inventory!P16="Out"),Inventory!B16,"")</f>
        <v/>
      </c>
      <c r="C16" s="3">
        <f>IF(OR(Inventory!P16="Reorder",Inventory!P16="Out"),Inventory!C16,"")</f>
        <v/>
      </c>
      <c r="D16" s="3">
        <f>IF(OR(Inventory!P16="Reorder",Inventory!P16="Out"),Inventory!E16,"")</f>
        <v/>
      </c>
      <c r="E16" s="3">
        <f>IF(OR(Inventory!P16="Reorder",Inventory!P16="Out"),Inventory!M16,"")</f>
        <v/>
      </c>
      <c r="F16" s="3">
        <f>IF(OR(Inventory!P16="Reorder",Inventory!P16="Out"),Inventory!N16,"")</f>
        <v/>
      </c>
      <c r="G16" s="3">
        <f>IF(OR(Inventory!P16="Reorder",Inventory!P16="Out"),Inventory!O16,"")</f>
        <v/>
      </c>
      <c r="H16" s="3">
        <f>IF(OR(Inventory!P16="Reorder",Inventory!P16="Out"),Inventory!P16,"")</f>
        <v/>
      </c>
    </row>
    <row r="17">
      <c r="A17" s="3">
        <f>IF(OR(Inventory!P17="Reorder",Inventory!P17="Out"),Inventory!A17,"")</f>
        <v/>
      </c>
      <c r="B17" s="3">
        <f>IF(OR(Inventory!P17="Reorder",Inventory!P17="Out"),Inventory!B17,"")</f>
        <v/>
      </c>
      <c r="C17" s="3">
        <f>IF(OR(Inventory!P17="Reorder",Inventory!P17="Out"),Inventory!C17,"")</f>
        <v/>
      </c>
      <c r="D17" s="3">
        <f>IF(OR(Inventory!P17="Reorder",Inventory!P17="Out"),Inventory!E17,"")</f>
        <v/>
      </c>
      <c r="E17" s="3">
        <f>IF(OR(Inventory!P17="Reorder",Inventory!P17="Out"),Inventory!M17,"")</f>
        <v/>
      </c>
      <c r="F17" s="3">
        <f>IF(OR(Inventory!P17="Reorder",Inventory!P17="Out"),Inventory!N17,"")</f>
        <v/>
      </c>
      <c r="G17" s="3">
        <f>IF(OR(Inventory!P17="Reorder",Inventory!P17="Out"),Inventory!O17,"")</f>
        <v/>
      </c>
      <c r="H17" s="3">
        <f>IF(OR(Inventory!P17="Reorder",Inventory!P17="Out"),Inventory!P17,"")</f>
        <v/>
      </c>
    </row>
    <row r="18">
      <c r="A18" s="3">
        <f>IF(OR(Inventory!P18="Reorder",Inventory!P18="Out"),Inventory!A18,"")</f>
        <v/>
      </c>
      <c r="B18" s="3">
        <f>IF(OR(Inventory!P18="Reorder",Inventory!P18="Out"),Inventory!B18,"")</f>
        <v/>
      </c>
      <c r="C18" s="3">
        <f>IF(OR(Inventory!P18="Reorder",Inventory!P18="Out"),Inventory!C18,"")</f>
        <v/>
      </c>
      <c r="D18" s="3">
        <f>IF(OR(Inventory!P18="Reorder",Inventory!P18="Out"),Inventory!E18,"")</f>
        <v/>
      </c>
      <c r="E18" s="3">
        <f>IF(OR(Inventory!P18="Reorder",Inventory!P18="Out"),Inventory!M18,"")</f>
        <v/>
      </c>
      <c r="F18" s="3">
        <f>IF(OR(Inventory!P18="Reorder",Inventory!P18="Out"),Inventory!N18,"")</f>
        <v/>
      </c>
      <c r="G18" s="3">
        <f>IF(OR(Inventory!P18="Reorder",Inventory!P18="Out"),Inventory!O18,"")</f>
        <v/>
      </c>
      <c r="H18" s="3">
        <f>IF(OR(Inventory!P18="Reorder",Inventory!P18="Out"),Inventory!P18,"")</f>
        <v/>
      </c>
    </row>
    <row r="19">
      <c r="A19" s="3">
        <f>IF(OR(Inventory!P19="Reorder",Inventory!P19="Out"),Inventory!A19,"")</f>
        <v/>
      </c>
      <c r="B19" s="3">
        <f>IF(OR(Inventory!P19="Reorder",Inventory!P19="Out"),Inventory!B19,"")</f>
        <v/>
      </c>
      <c r="C19" s="3">
        <f>IF(OR(Inventory!P19="Reorder",Inventory!P19="Out"),Inventory!C19,"")</f>
        <v/>
      </c>
      <c r="D19" s="3">
        <f>IF(OR(Inventory!P19="Reorder",Inventory!P19="Out"),Inventory!E19,"")</f>
        <v/>
      </c>
      <c r="E19" s="3">
        <f>IF(OR(Inventory!P19="Reorder",Inventory!P19="Out"),Inventory!M19,"")</f>
        <v/>
      </c>
      <c r="F19" s="3">
        <f>IF(OR(Inventory!P19="Reorder",Inventory!P19="Out"),Inventory!N19,"")</f>
        <v/>
      </c>
      <c r="G19" s="3">
        <f>IF(OR(Inventory!P19="Reorder",Inventory!P19="Out"),Inventory!O19,"")</f>
        <v/>
      </c>
      <c r="H19" s="3">
        <f>IF(OR(Inventory!P19="Reorder",Inventory!P19="Out"),Inventory!P19,"")</f>
        <v/>
      </c>
    </row>
    <row r="20">
      <c r="A20" s="3">
        <f>IF(OR(Inventory!P20="Reorder",Inventory!P20="Out"),Inventory!A20,"")</f>
        <v/>
      </c>
      <c r="B20" s="3">
        <f>IF(OR(Inventory!P20="Reorder",Inventory!P20="Out"),Inventory!B20,"")</f>
        <v/>
      </c>
      <c r="C20" s="3">
        <f>IF(OR(Inventory!P20="Reorder",Inventory!P20="Out"),Inventory!C20,"")</f>
        <v/>
      </c>
      <c r="D20" s="3">
        <f>IF(OR(Inventory!P20="Reorder",Inventory!P20="Out"),Inventory!E20,"")</f>
        <v/>
      </c>
      <c r="E20" s="3">
        <f>IF(OR(Inventory!P20="Reorder",Inventory!P20="Out"),Inventory!M20,"")</f>
        <v/>
      </c>
      <c r="F20" s="3">
        <f>IF(OR(Inventory!P20="Reorder",Inventory!P20="Out"),Inventory!N20,"")</f>
        <v/>
      </c>
      <c r="G20" s="3">
        <f>IF(OR(Inventory!P20="Reorder",Inventory!P20="Out"),Inventory!O20,"")</f>
        <v/>
      </c>
      <c r="H20" s="3">
        <f>IF(OR(Inventory!P20="Reorder",Inventory!P20="Out"),Inventory!P20,"")</f>
        <v/>
      </c>
    </row>
    <row r="21">
      <c r="A21" s="3">
        <f>IF(OR(Inventory!P21="Reorder",Inventory!P21="Out"),Inventory!A21,"")</f>
        <v/>
      </c>
      <c r="B21" s="3">
        <f>IF(OR(Inventory!P21="Reorder",Inventory!P21="Out"),Inventory!B21,"")</f>
        <v/>
      </c>
      <c r="C21" s="3">
        <f>IF(OR(Inventory!P21="Reorder",Inventory!P21="Out"),Inventory!C21,"")</f>
        <v/>
      </c>
      <c r="D21" s="3">
        <f>IF(OR(Inventory!P21="Reorder",Inventory!P21="Out"),Inventory!E21,"")</f>
        <v/>
      </c>
      <c r="E21" s="3">
        <f>IF(OR(Inventory!P21="Reorder",Inventory!P21="Out"),Inventory!M21,"")</f>
        <v/>
      </c>
      <c r="F21" s="3">
        <f>IF(OR(Inventory!P21="Reorder",Inventory!P21="Out"),Inventory!N21,"")</f>
        <v/>
      </c>
      <c r="G21" s="3">
        <f>IF(OR(Inventory!P21="Reorder",Inventory!P21="Out"),Inventory!O21,"")</f>
        <v/>
      </c>
      <c r="H21" s="3">
        <f>IF(OR(Inventory!P21="Reorder",Inventory!P21="Out"),Inventory!P21,"")</f>
        <v/>
      </c>
    </row>
    <row r="22">
      <c r="A22" s="3">
        <f>IF(OR(Inventory!P22="Reorder",Inventory!P22="Out"),Inventory!A22,"")</f>
        <v/>
      </c>
      <c r="B22" s="3">
        <f>IF(OR(Inventory!P22="Reorder",Inventory!P22="Out"),Inventory!B22,"")</f>
        <v/>
      </c>
      <c r="C22" s="3">
        <f>IF(OR(Inventory!P22="Reorder",Inventory!P22="Out"),Inventory!C22,"")</f>
        <v/>
      </c>
      <c r="D22" s="3">
        <f>IF(OR(Inventory!P22="Reorder",Inventory!P22="Out"),Inventory!E22,"")</f>
        <v/>
      </c>
      <c r="E22" s="3">
        <f>IF(OR(Inventory!P22="Reorder",Inventory!P22="Out"),Inventory!M22,"")</f>
        <v/>
      </c>
      <c r="F22" s="3">
        <f>IF(OR(Inventory!P22="Reorder",Inventory!P22="Out"),Inventory!N22,"")</f>
        <v/>
      </c>
      <c r="G22" s="3">
        <f>IF(OR(Inventory!P22="Reorder",Inventory!P22="Out"),Inventory!O22,"")</f>
        <v/>
      </c>
      <c r="H22" s="3">
        <f>IF(OR(Inventory!P22="Reorder",Inventory!P22="Out"),Inventory!P22,"")</f>
        <v/>
      </c>
    </row>
    <row r="23">
      <c r="A23" s="3">
        <f>IF(OR(Inventory!P23="Reorder",Inventory!P23="Out"),Inventory!A23,"")</f>
        <v/>
      </c>
      <c r="B23" s="3">
        <f>IF(OR(Inventory!P23="Reorder",Inventory!P23="Out"),Inventory!B23,"")</f>
        <v/>
      </c>
      <c r="C23" s="3">
        <f>IF(OR(Inventory!P23="Reorder",Inventory!P23="Out"),Inventory!C23,"")</f>
        <v/>
      </c>
      <c r="D23" s="3">
        <f>IF(OR(Inventory!P23="Reorder",Inventory!P23="Out"),Inventory!E23,"")</f>
        <v/>
      </c>
      <c r="E23" s="3">
        <f>IF(OR(Inventory!P23="Reorder",Inventory!P23="Out"),Inventory!M23,"")</f>
        <v/>
      </c>
      <c r="F23" s="3">
        <f>IF(OR(Inventory!P23="Reorder",Inventory!P23="Out"),Inventory!N23,"")</f>
        <v/>
      </c>
      <c r="G23" s="3">
        <f>IF(OR(Inventory!P23="Reorder",Inventory!P23="Out"),Inventory!O23,"")</f>
        <v/>
      </c>
      <c r="H23" s="3">
        <f>IF(OR(Inventory!P23="Reorder",Inventory!P23="Out"),Inventory!P23,"")</f>
        <v/>
      </c>
    </row>
    <row r="24">
      <c r="A24" s="3">
        <f>IF(OR(Inventory!P24="Reorder",Inventory!P24="Out"),Inventory!A24,"")</f>
        <v/>
      </c>
      <c r="B24" s="3">
        <f>IF(OR(Inventory!P24="Reorder",Inventory!P24="Out"),Inventory!B24,"")</f>
        <v/>
      </c>
      <c r="C24" s="3">
        <f>IF(OR(Inventory!P24="Reorder",Inventory!P24="Out"),Inventory!C24,"")</f>
        <v/>
      </c>
      <c r="D24" s="3">
        <f>IF(OR(Inventory!P24="Reorder",Inventory!P24="Out"),Inventory!E24,"")</f>
        <v/>
      </c>
      <c r="E24" s="3">
        <f>IF(OR(Inventory!P24="Reorder",Inventory!P24="Out"),Inventory!M24,"")</f>
        <v/>
      </c>
      <c r="F24" s="3">
        <f>IF(OR(Inventory!P24="Reorder",Inventory!P24="Out"),Inventory!N24,"")</f>
        <v/>
      </c>
      <c r="G24" s="3">
        <f>IF(OR(Inventory!P24="Reorder",Inventory!P24="Out"),Inventory!O24,"")</f>
        <v/>
      </c>
      <c r="H24" s="3">
        <f>IF(OR(Inventory!P24="Reorder",Inventory!P24="Out"),Inventory!P24,"")</f>
        <v/>
      </c>
    </row>
    <row r="25">
      <c r="A25" s="3">
        <f>IF(OR(Inventory!P25="Reorder",Inventory!P25="Out"),Inventory!A25,"")</f>
        <v/>
      </c>
      <c r="B25" s="3">
        <f>IF(OR(Inventory!P25="Reorder",Inventory!P25="Out"),Inventory!B25,"")</f>
        <v/>
      </c>
      <c r="C25" s="3">
        <f>IF(OR(Inventory!P25="Reorder",Inventory!P25="Out"),Inventory!C25,"")</f>
        <v/>
      </c>
      <c r="D25" s="3">
        <f>IF(OR(Inventory!P25="Reorder",Inventory!P25="Out"),Inventory!E25,"")</f>
        <v/>
      </c>
      <c r="E25" s="3">
        <f>IF(OR(Inventory!P25="Reorder",Inventory!P25="Out"),Inventory!M25,"")</f>
        <v/>
      </c>
      <c r="F25" s="3">
        <f>IF(OR(Inventory!P25="Reorder",Inventory!P25="Out"),Inventory!N25,"")</f>
        <v/>
      </c>
      <c r="G25" s="3">
        <f>IF(OR(Inventory!P25="Reorder",Inventory!P25="Out"),Inventory!O25,"")</f>
        <v/>
      </c>
      <c r="H25" s="3">
        <f>IF(OR(Inventory!P25="Reorder",Inventory!P25="Out"),Inventory!P25,"")</f>
        <v/>
      </c>
    </row>
    <row r="26">
      <c r="A26" s="3">
        <f>IF(OR(Inventory!P26="Reorder",Inventory!P26="Out"),Inventory!A26,"")</f>
        <v/>
      </c>
      <c r="B26" s="3">
        <f>IF(OR(Inventory!P26="Reorder",Inventory!P26="Out"),Inventory!B26,"")</f>
        <v/>
      </c>
      <c r="C26" s="3">
        <f>IF(OR(Inventory!P26="Reorder",Inventory!P26="Out"),Inventory!C26,"")</f>
        <v/>
      </c>
      <c r="D26" s="3">
        <f>IF(OR(Inventory!P26="Reorder",Inventory!P26="Out"),Inventory!E26,"")</f>
        <v/>
      </c>
      <c r="E26" s="3">
        <f>IF(OR(Inventory!P26="Reorder",Inventory!P26="Out"),Inventory!M26,"")</f>
        <v/>
      </c>
      <c r="F26" s="3">
        <f>IF(OR(Inventory!P26="Reorder",Inventory!P26="Out"),Inventory!N26,"")</f>
        <v/>
      </c>
      <c r="G26" s="3">
        <f>IF(OR(Inventory!P26="Reorder",Inventory!P26="Out"),Inventory!O26,"")</f>
        <v/>
      </c>
      <c r="H26" s="3">
        <f>IF(OR(Inventory!P26="Reorder",Inventory!P26="Out"),Inventory!P26,"")</f>
        <v/>
      </c>
    </row>
    <row r="27">
      <c r="A27" s="3">
        <f>IF(OR(Inventory!P27="Reorder",Inventory!P27="Out"),Inventory!A27,"")</f>
        <v/>
      </c>
      <c r="B27" s="3">
        <f>IF(OR(Inventory!P27="Reorder",Inventory!P27="Out"),Inventory!B27,"")</f>
        <v/>
      </c>
      <c r="C27" s="3">
        <f>IF(OR(Inventory!P27="Reorder",Inventory!P27="Out"),Inventory!C27,"")</f>
        <v/>
      </c>
      <c r="D27" s="3">
        <f>IF(OR(Inventory!P27="Reorder",Inventory!P27="Out"),Inventory!E27,"")</f>
        <v/>
      </c>
      <c r="E27" s="3">
        <f>IF(OR(Inventory!P27="Reorder",Inventory!P27="Out"),Inventory!M27,"")</f>
        <v/>
      </c>
      <c r="F27" s="3">
        <f>IF(OR(Inventory!P27="Reorder",Inventory!P27="Out"),Inventory!N27,"")</f>
        <v/>
      </c>
      <c r="G27" s="3">
        <f>IF(OR(Inventory!P27="Reorder",Inventory!P27="Out"),Inventory!O27,"")</f>
        <v/>
      </c>
      <c r="H27" s="3">
        <f>IF(OR(Inventory!P27="Reorder",Inventory!P27="Out"),Inventory!P27,"")</f>
        <v/>
      </c>
    </row>
    <row r="28">
      <c r="A28" s="3">
        <f>IF(OR(Inventory!P28="Reorder",Inventory!P28="Out"),Inventory!A28,"")</f>
        <v/>
      </c>
      <c r="B28" s="3">
        <f>IF(OR(Inventory!P28="Reorder",Inventory!P28="Out"),Inventory!B28,"")</f>
        <v/>
      </c>
      <c r="C28" s="3">
        <f>IF(OR(Inventory!P28="Reorder",Inventory!P28="Out"),Inventory!C28,"")</f>
        <v/>
      </c>
      <c r="D28" s="3">
        <f>IF(OR(Inventory!P28="Reorder",Inventory!P28="Out"),Inventory!E28,"")</f>
        <v/>
      </c>
      <c r="E28" s="3">
        <f>IF(OR(Inventory!P28="Reorder",Inventory!P28="Out"),Inventory!M28,"")</f>
        <v/>
      </c>
      <c r="F28" s="3">
        <f>IF(OR(Inventory!P28="Reorder",Inventory!P28="Out"),Inventory!N28,"")</f>
        <v/>
      </c>
      <c r="G28" s="3">
        <f>IF(OR(Inventory!P28="Reorder",Inventory!P28="Out"),Inventory!O28,"")</f>
        <v/>
      </c>
      <c r="H28" s="3">
        <f>IF(OR(Inventory!P28="Reorder",Inventory!P28="Out"),Inventory!P28,"")</f>
        <v/>
      </c>
    </row>
    <row r="29">
      <c r="A29" s="3">
        <f>IF(OR(Inventory!P29="Reorder",Inventory!P29="Out"),Inventory!A29,"")</f>
        <v/>
      </c>
      <c r="B29" s="3">
        <f>IF(OR(Inventory!P29="Reorder",Inventory!P29="Out"),Inventory!B29,"")</f>
        <v/>
      </c>
      <c r="C29" s="3">
        <f>IF(OR(Inventory!P29="Reorder",Inventory!P29="Out"),Inventory!C29,"")</f>
        <v/>
      </c>
      <c r="D29" s="3">
        <f>IF(OR(Inventory!P29="Reorder",Inventory!P29="Out"),Inventory!E29,"")</f>
        <v/>
      </c>
      <c r="E29" s="3">
        <f>IF(OR(Inventory!P29="Reorder",Inventory!P29="Out"),Inventory!M29,"")</f>
        <v/>
      </c>
      <c r="F29" s="3">
        <f>IF(OR(Inventory!P29="Reorder",Inventory!P29="Out"),Inventory!N29,"")</f>
        <v/>
      </c>
      <c r="G29" s="3">
        <f>IF(OR(Inventory!P29="Reorder",Inventory!P29="Out"),Inventory!O29,"")</f>
        <v/>
      </c>
      <c r="H29" s="3">
        <f>IF(OR(Inventory!P29="Reorder",Inventory!P29="Out"),Inventory!P29,"")</f>
        <v/>
      </c>
    </row>
    <row r="30">
      <c r="A30" s="3">
        <f>IF(OR(Inventory!P30="Reorder",Inventory!P30="Out"),Inventory!A30,"")</f>
        <v/>
      </c>
      <c r="B30" s="3">
        <f>IF(OR(Inventory!P30="Reorder",Inventory!P30="Out"),Inventory!B30,"")</f>
        <v/>
      </c>
      <c r="C30" s="3">
        <f>IF(OR(Inventory!P30="Reorder",Inventory!P30="Out"),Inventory!C30,"")</f>
        <v/>
      </c>
      <c r="D30" s="3">
        <f>IF(OR(Inventory!P30="Reorder",Inventory!P30="Out"),Inventory!E30,"")</f>
        <v/>
      </c>
      <c r="E30" s="3">
        <f>IF(OR(Inventory!P30="Reorder",Inventory!P30="Out"),Inventory!M30,"")</f>
        <v/>
      </c>
      <c r="F30" s="3">
        <f>IF(OR(Inventory!P30="Reorder",Inventory!P30="Out"),Inventory!N30,"")</f>
        <v/>
      </c>
      <c r="G30" s="3">
        <f>IF(OR(Inventory!P30="Reorder",Inventory!P30="Out"),Inventory!O30,"")</f>
        <v/>
      </c>
      <c r="H30" s="3">
        <f>IF(OR(Inventory!P30="Reorder",Inventory!P30="Out"),Inventory!P30,"")</f>
        <v/>
      </c>
    </row>
    <row r="31">
      <c r="A31" s="3">
        <f>IF(OR(Inventory!P31="Reorder",Inventory!P31="Out"),Inventory!A31,"")</f>
        <v/>
      </c>
      <c r="B31" s="3">
        <f>IF(OR(Inventory!P31="Reorder",Inventory!P31="Out"),Inventory!B31,"")</f>
        <v/>
      </c>
      <c r="C31" s="3">
        <f>IF(OR(Inventory!P31="Reorder",Inventory!P31="Out"),Inventory!C31,"")</f>
        <v/>
      </c>
      <c r="D31" s="3">
        <f>IF(OR(Inventory!P31="Reorder",Inventory!P31="Out"),Inventory!E31,"")</f>
        <v/>
      </c>
      <c r="E31" s="3">
        <f>IF(OR(Inventory!P31="Reorder",Inventory!P31="Out"),Inventory!M31,"")</f>
        <v/>
      </c>
      <c r="F31" s="3">
        <f>IF(OR(Inventory!P31="Reorder",Inventory!P31="Out"),Inventory!N31,"")</f>
        <v/>
      </c>
      <c r="G31" s="3">
        <f>IF(OR(Inventory!P31="Reorder",Inventory!P31="Out"),Inventory!O31,"")</f>
        <v/>
      </c>
      <c r="H31" s="3">
        <f>IF(OR(Inventory!P31="Reorder",Inventory!P31="Out"),Inventory!P31,"")</f>
        <v/>
      </c>
    </row>
    <row r="32">
      <c r="A32" s="3">
        <f>IF(OR(Inventory!P32="Reorder",Inventory!P32="Out"),Inventory!A32,"")</f>
        <v/>
      </c>
      <c r="B32" s="3">
        <f>IF(OR(Inventory!P32="Reorder",Inventory!P32="Out"),Inventory!B32,"")</f>
        <v/>
      </c>
      <c r="C32" s="3">
        <f>IF(OR(Inventory!P32="Reorder",Inventory!P32="Out"),Inventory!C32,"")</f>
        <v/>
      </c>
      <c r="D32" s="3">
        <f>IF(OR(Inventory!P32="Reorder",Inventory!P32="Out"),Inventory!E32,"")</f>
        <v/>
      </c>
      <c r="E32" s="3">
        <f>IF(OR(Inventory!P32="Reorder",Inventory!P32="Out"),Inventory!M32,"")</f>
        <v/>
      </c>
      <c r="F32" s="3">
        <f>IF(OR(Inventory!P32="Reorder",Inventory!P32="Out"),Inventory!N32,"")</f>
        <v/>
      </c>
      <c r="G32" s="3">
        <f>IF(OR(Inventory!P32="Reorder",Inventory!P32="Out"),Inventory!O32,"")</f>
        <v/>
      </c>
      <c r="H32" s="3">
        <f>IF(OR(Inventory!P32="Reorder",Inventory!P32="Out"),Inventory!P32,"")</f>
        <v/>
      </c>
    </row>
    <row r="33">
      <c r="A33" s="3">
        <f>IF(OR(Inventory!P33="Reorder",Inventory!P33="Out"),Inventory!A33,"")</f>
        <v/>
      </c>
      <c r="B33" s="3">
        <f>IF(OR(Inventory!P33="Reorder",Inventory!P33="Out"),Inventory!B33,"")</f>
        <v/>
      </c>
      <c r="C33" s="3">
        <f>IF(OR(Inventory!P33="Reorder",Inventory!P33="Out"),Inventory!C33,"")</f>
        <v/>
      </c>
      <c r="D33" s="3">
        <f>IF(OR(Inventory!P33="Reorder",Inventory!P33="Out"),Inventory!E33,"")</f>
        <v/>
      </c>
      <c r="E33" s="3">
        <f>IF(OR(Inventory!P33="Reorder",Inventory!P33="Out"),Inventory!M33,"")</f>
        <v/>
      </c>
      <c r="F33" s="3">
        <f>IF(OR(Inventory!P33="Reorder",Inventory!P33="Out"),Inventory!N33,"")</f>
        <v/>
      </c>
      <c r="G33" s="3">
        <f>IF(OR(Inventory!P33="Reorder",Inventory!P33="Out"),Inventory!O33,"")</f>
        <v/>
      </c>
      <c r="H33" s="3">
        <f>IF(OR(Inventory!P33="Reorder",Inventory!P33="Out"),Inventory!P33,"")</f>
        <v/>
      </c>
    </row>
    <row r="34">
      <c r="A34" s="3">
        <f>IF(OR(Inventory!P34="Reorder",Inventory!P34="Out"),Inventory!A34,"")</f>
        <v/>
      </c>
      <c r="B34" s="3">
        <f>IF(OR(Inventory!P34="Reorder",Inventory!P34="Out"),Inventory!B34,"")</f>
        <v/>
      </c>
      <c r="C34" s="3">
        <f>IF(OR(Inventory!P34="Reorder",Inventory!P34="Out"),Inventory!C34,"")</f>
        <v/>
      </c>
      <c r="D34" s="3">
        <f>IF(OR(Inventory!P34="Reorder",Inventory!P34="Out"),Inventory!E34,"")</f>
        <v/>
      </c>
      <c r="E34" s="3">
        <f>IF(OR(Inventory!P34="Reorder",Inventory!P34="Out"),Inventory!M34,"")</f>
        <v/>
      </c>
      <c r="F34" s="3">
        <f>IF(OR(Inventory!P34="Reorder",Inventory!P34="Out"),Inventory!N34,"")</f>
        <v/>
      </c>
      <c r="G34" s="3">
        <f>IF(OR(Inventory!P34="Reorder",Inventory!P34="Out"),Inventory!O34,"")</f>
        <v/>
      </c>
      <c r="H34" s="3">
        <f>IF(OR(Inventory!P34="Reorder",Inventory!P34="Out"),Inventory!P34,"")</f>
        <v/>
      </c>
    </row>
    <row r="35">
      <c r="A35" s="3">
        <f>IF(OR(Inventory!P35="Reorder",Inventory!P35="Out"),Inventory!A35,"")</f>
        <v/>
      </c>
      <c r="B35" s="3">
        <f>IF(OR(Inventory!P35="Reorder",Inventory!P35="Out"),Inventory!B35,"")</f>
        <v/>
      </c>
      <c r="C35" s="3">
        <f>IF(OR(Inventory!P35="Reorder",Inventory!P35="Out"),Inventory!C35,"")</f>
        <v/>
      </c>
      <c r="D35" s="3">
        <f>IF(OR(Inventory!P35="Reorder",Inventory!P35="Out"),Inventory!E35,"")</f>
        <v/>
      </c>
      <c r="E35" s="3">
        <f>IF(OR(Inventory!P35="Reorder",Inventory!P35="Out"),Inventory!M35,"")</f>
        <v/>
      </c>
      <c r="F35" s="3">
        <f>IF(OR(Inventory!P35="Reorder",Inventory!P35="Out"),Inventory!N35,"")</f>
        <v/>
      </c>
      <c r="G35" s="3">
        <f>IF(OR(Inventory!P35="Reorder",Inventory!P35="Out"),Inventory!O35,"")</f>
        <v/>
      </c>
      <c r="H35" s="3">
        <f>IF(OR(Inventory!P35="Reorder",Inventory!P35="Out"),Inventory!P35,"")</f>
        <v/>
      </c>
    </row>
    <row r="36">
      <c r="A36" s="3">
        <f>IF(OR(Inventory!P36="Reorder",Inventory!P36="Out"),Inventory!A36,"")</f>
        <v/>
      </c>
      <c r="B36" s="3">
        <f>IF(OR(Inventory!P36="Reorder",Inventory!P36="Out"),Inventory!B36,"")</f>
        <v/>
      </c>
      <c r="C36" s="3">
        <f>IF(OR(Inventory!P36="Reorder",Inventory!P36="Out"),Inventory!C36,"")</f>
        <v/>
      </c>
      <c r="D36" s="3">
        <f>IF(OR(Inventory!P36="Reorder",Inventory!P36="Out"),Inventory!E36,"")</f>
        <v/>
      </c>
      <c r="E36" s="3">
        <f>IF(OR(Inventory!P36="Reorder",Inventory!P36="Out"),Inventory!M36,"")</f>
        <v/>
      </c>
      <c r="F36" s="3">
        <f>IF(OR(Inventory!P36="Reorder",Inventory!P36="Out"),Inventory!N36,"")</f>
        <v/>
      </c>
      <c r="G36" s="3">
        <f>IF(OR(Inventory!P36="Reorder",Inventory!P36="Out"),Inventory!O36,"")</f>
        <v/>
      </c>
      <c r="H36" s="3">
        <f>IF(OR(Inventory!P36="Reorder",Inventory!P36="Out"),Inventory!P36,"")</f>
        <v/>
      </c>
    </row>
    <row r="37">
      <c r="A37" s="3">
        <f>IF(OR(Inventory!P37="Reorder",Inventory!P37="Out"),Inventory!A37,"")</f>
        <v/>
      </c>
      <c r="B37" s="3">
        <f>IF(OR(Inventory!P37="Reorder",Inventory!P37="Out"),Inventory!B37,"")</f>
        <v/>
      </c>
      <c r="C37" s="3">
        <f>IF(OR(Inventory!P37="Reorder",Inventory!P37="Out"),Inventory!C37,"")</f>
        <v/>
      </c>
      <c r="D37" s="3">
        <f>IF(OR(Inventory!P37="Reorder",Inventory!P37="Out"),Inventory!E37,"")</f>
        <v/>
      </c>
      <c r="E37" s="3">
        <f>IF(OR(Inventory!P37="Reorder",Inventory!P37="Out"),Inventory!M37,"")</f>
        <v/>
      </c>
      <c r="F37" s="3">
        <f>IF(OR(Inventory!P37="Reorder",Inventory!P37="Out"),Inventory!N37,"")</f>
        <v/>
      </c>
      <c r="G37" s="3">
        <f>IF(OR(Inventory!P37="Reorder",Inventory!P37="Out"),Inventory!O37,"")</f>
        <v/>
      </c>
      <c r="H37" s="3">
        <f>IF(OR(Inventory!P37="Reorder",Inventory!P37="Out"),Inventory!P37,"")</f>
        <v/>
      </c>
    </row>
    <row r="38">
      <c r="A38" s="3">
        <f>IF(OR(Inventory!P38="Reorder",Inventory!P38="Out"),Inventory!A38,"")</f>
        <v/>
      </c>
      <c r="B38" s="3">
        <f>IF(OR(Inventory!P38="Reorder",Inventory!P38="Out"),Inventory!B38,"")</f>
        <v/>
      </c>
      <c r="C38" s="3">
        <f>IF(OR(Inventory!P38="Reorder",Inventory!P38="Out"),Inventory!C38,"")</f>
        <v/>
      </c>
      <c r="D38" s="3">
        <f>IF(OR(Inventory!P38="Reorder",Inventory!P38="Out"),Inventory!E38,"")</f>
        <v/>
      </c>
      <c r="E38" s="3">
        <f>IF(OR(Inventory!P38="Reorder",Inventory!P38="Out"),Inventory!M38,"")</f>
        <v/>
      </c>
      <c r="F38" s="3">
        <f>IF(OR(Inventory!P38="Reorder",Inventory!P38="Out"),Inventory!N38,"")</f>
        <v/>
      </c>
      <c r="G38" s="3">
        <f>IF(OR(Inventory!P38="Reorder",Inventory!P38="Out"),Inventory!O38,"")</f>
        <v/>
      </c>
      <c r="H38" s="3">
        <f>IF(OR(Inventory!P38="Reorder",Inventory!P38="Out"),Inventory!P38,"")</f>
        <v/>
      </c>
    </row>
    <row r="39">
      <c r="A39" s="3">
        <f>IF(OR(Inventory!P39="Reorder",Inventory!P39="Out"),Inventory!A39,"")</f>
        <v/>
      </c>
      <c r="B39" s="3">
        <f>IF(OR(Inventory!P39="Reorder",Inventory!P39="Out"),Inventory!B39,"")</f>
        <v/>
      </c>
      <c r="C39" s="3">
        <f>IF(OR(Inventory!P39="Reorder",Inventory!P39="Out"),Inventory!C39,"")</f>
        <v/>
      </c>
      <c r="D39" s="3">
        <f>IF(OR(Inventory!P39="Reorder",Inventory!P39="Out"),Inventory!E39,"")</f>
        <v/>
      </c>
      <c r="E39" s="3">
        <f>IF(OR(Inventory!P39="Reorder",Inventory!P39="Out"),Inventory!M39,"")</f>
        <v/>
      </c>
      <c r="F39" s="3">
        <f>IF(OR(Inventory!P39="Reorder",Inventory!P39="Out"),Inventory!N39,"")</f>
        <v/>
      </c>
      <c r="G39" s="3">
        <f>IF(OR(Inventory!P39="Reorder",Inventory!P39="Out"),Inventory!O39,"")</f>
        <v/>
      </c>
      <c r="H39" s="3">
        <f>IF(OR(Inventory!P39="Reorder",Inventory!P39="Out"),Inventory!P39,"")</f>
        <v/>
      </c>
    </row>
    <row r="40">
      <c r="A40" s="3">
        <f>IF(OR(Inventory!P40="Reorder",Inventory!P40="Out"),Inventory!A40,"")</f>
        <v/>
      </c>
      <c r="B40" s="3">
        <f>IF(OR(Inventory!P40="Reorder",Inventory!P40="Out"),Inventory!B40,"")</f>
        <v/>
      </c>
      <c r="C40" s="3">
        <f>IF(OR(Inventory!P40="Reorder",Inventory!P40="Out"),Inventory!C40,"")</f>
        <v/>
      </c>
      <c r="D40" s="3">
        <f>IF(OR(Inventory!P40="Reorder",Inventory!P40="Out"),Inventory!E40,"")</f>
        <v/>
      </c>
      <c r="E40" s="3">
        <f>IF(OR(Inventory!P40="Reorder",Inventory!P40="Out"),Inventory!M40,"")</f>
        <v/>
      </c>
      <c r="F40" s="3">
        <f>IF(OR(Inventory!P40="Reorder",Inventory!P40="Out"),Inventory!N40,"")</f>
        <v/>
      </c>
      <c r="G40" s="3">
        <f>IF(OR(Inventory!P40="Reorder",Inventory!P40="Out"),Inventory!O40,"")</f>
        <v/>
      </c>
      <c r="H40" s="3">
        <f>IF(OR(Inventory!P40="Reorder",Inventory!P40="Out"),Inventory!P40,"")</f>
        <v/>
      </c>
    </row>
    <row r="41">
      <c r="A41" s="3">
        <f>IF(OR(Inventory!P41="Reorder",Inventory!P41="Out"),Inventory!A41,"")</f>
        <v/>
      </c>
      <c r="B41" s="3">
        <f>IF(OR(Inventory!P41="Reorder",Inventory!P41="Out"),Inventory!B41,"")</f>
        <v/>
      </c>
      <c r="C41" s="3">
        <f>IF(OR(Inventory!P41="Reorder",Inventory!P41="Out"),Inventory!C41,"")</f>
        <v/>
      </c>
      <c r="D41" s="3">
        <f>IF(OR(Inventory!P41="Reorder",Inventory!P41="Out"),Inventory!E41,"")</f>
        <v/>
      </c>
      <c r="E41" s="3">
        <f>IF(OR(Inventory!P41="Reorder",Inventory!P41="Out"),Inventory!M41,"")</f>
        <v/>
      </c>
      <c r="F41" s="3">
        <f>IF(OR(Inventory!P41="Reorder",Inventory!P41="Out"),Inventory!N41,"")</f>
        <v/>
      </c>
      <c r="G41" s="3">
        <f>IF(OR(Inventory!P41="Reorder",Inventory!P41="Out"),Inventory!O41,"")</f>
        <v/>
      </c>
      <c r="H41" s="3">
        <f>IF(OR(Inventory!P41="Reorder",Inventory!P41="Out"),Inventory!P41,"")</f>
        <v/>
      </c>
    </row>
    <row r="42">
      <c r="A42" s="3">
        <f>IF(OR(Inventory!P42="Reorder",Inventory!P42="Out"),Inventory!A42,"")</f>
        <v/>
      </c>
      <c r="B42" s="3">
        <f>IF(OR(Inventory!P42="Reorder",Inventory!P42="Out"),Inventory!B42,"")</f>
        <v/>
      </c>
      <c r="C42" s="3">
        <f>IF(OR(Inventory!P42="Reorder",Inventory!P42="Out"),Inventory!C42,"")</f>
        <v/>
      </c>
      <c r="D42" s="3">
        <f>IF(OR(Inventory!P42="Reorder",Inventory!P42="Out"),Inventory!E42,"")</f>
        <v/>
      </c>
      <c r="E42" s="3">
        <f>IF(OR(Inventory!P42="Reorder",Inventory!P42="Out"),Inventory!M42,"")</f>
        <v/>
      </c>
      <c r="F42" s="3">
        <f>IF(OR(Inventory!P42="Reorder",Inventory!P42="Out"),Inventory!N42,"")</f>
        <v/>
      </c>
      <c r="G42" s="3">
        <f>IF(OR(Inventory!P42="Reorder",Inventory!P42="Out"),Inventory!O42,"")</f>
        <v/>
      </c>
      <c r="H42" s="3">
        <f>IF(OR(Inventory!P42="Reorder",Inventory!P42="Out"),Inventory!P42,"")</f>
        <v/>
      </c>
    </row>
    <row r="43">
      <c r="A43" s="3">
        <f>IF(OR(Inventory!P43="Reorder",Inventory!P43="Out"),Inventory!A43,"")</f>
        <v/>
      </c>
      <c r="B43" s="3">
        <f>IF(OR(Inventory!P43="Reorder",Inventory!P43="Out"),Inventory!B43,"")</f>
        <v/>
      </c>
      <c r="C43" s="3">
        <f>IF(OR(Inventory!P43="Reorder",Inventory!P43="Out"),Inventory!C43,"")</f>
        <v/>
      </c>
      <c r="D43" s="3">
        <f>IF(OR(Inventory!P43="Reorder",Inventory!P43="Out"),Inventory!E43,"")</f>
        <v/>
      </c>
      <c r="E43" s="3">
        <f>IF(OR(Inventory!P43="Reorder",Inventory!P43="Out"),Inventory!M43,"")</f>
        <v/>
      </c>
      <c r="F43" s="3">
        <f>IF(OR(Inventory!P43="Reorder",Inventory!P43="Out"),Inventory!N43,"")</f>
        <v/>
      </c>
      <c r="G43" s="3">
        <f>IF(OR(Inventory!P43="Reorder",Inventory!P43="Out"),Inventory!O43,"")</f>
        <v/>
      </c>
      <c r="H43" s="3">
        <f>IF(OR(Inventory!P43="Reorder",Inventory!P43="Out"),Inventory!P43,"")</f>
        <v/>
      </c>
    </row>
    <row r="44">
      <c r="A44" s="3">
        <f>IF(OR(Inventory!P44="Reorder",Inventory!P44="Out"),Inventory!A44,"")</f>
        <v/>
      </c>
      <c r="B44" s="3">
        <f>IF(OR(Inventory!P44="Reorder",Inventory!P44="Out"),Inventory!B44,"")</f>
        <v/>
      </c>
      <c r="C44" s="3">
        <f>IF(OR(Inventory!P44="Reorder",Inventory!P44="Out"),Inventory!C44,"")</f>
        <v/>
      </c>
      <c r="D44" s="3">
        <f>IF(OR(Inventory!P44="Reorder",Inventory!P44="Out"),Inventory!E44,"")</f>
        <v/>
      </c>
      <c r="E44" s="3">
        <f>IF(OR(Inventory!P44="Reorder",Inventory!P44="Out"),Inventory!M44,"")</f>
        <v/>
      </c>
      <c r="F44" s="3">
        <f>IF(OR(Inventory!P44="Reorder",Inventory!P44="Out"),Inventory!N44,"")</f>
        <v/>
      </c>
      <c r="G44" s="3">
        <f>IF(OR(Inventory!P44="Reorder",Inventory!P44="Out"),Inventory!O44,"")</f>
        <v/>
      </c>
      <c r="H44" s="3">
        <f>IF(OR(Inventory!P44="Reorder",Inventory!P44="Out"),Inventory!P44,"")</f>
        <v/>
      </c>
    </row>
    <row r="45">
      <c r="A45" s="3">
        <f>IF(OR(Inventory!P45="Reorder",Inventory!P45="Out"),Inventory!A45,"")</f>
        <v/>
      </c>
      <c r="B45" s="3">
        <f>IF(OR(Inventory!P45="Reorder",Inventory!P45="Out"),Inventory!B45,"")</f>
        <v/>
      </c>
      <c r="C45" s="3">
        <f>IF(OR(Inventory!P45="Reorder",Inventory!P45="Out"),Inventory!C45,"")</f>
        <v/>
      </c>
      <c r="D45" s="3">
        <f>IF(OR(Inventory!P45="Reorder",Inventory!P45="Out"),Inventory!E45,"")</f>
        <v/>
      </c>
      <c r="E45" s="3">
        <f>IF(OR(Inventory!P45="Reorder",Inventory!P45="Out"),Inventory!M45,"")</f>
        <v/>
      </c>
      <c r="F45" s="3">
        <f>IF(OR(Inventory!P45="Reorder",Inventory!P45="Out"),Inventory!N45,"")</f>
        <v/>
      </c>
      <c r="G45" s="3">
        <f>IF(OR(Inventory!P45="Reorder",Inventory!P45="Out"),Inventory!O45,"")</f>
        <v/>
      </c>
      <c r="H45" s="3">
        <f>IF(OR(Inventory!P45="Reorder",Inventory!P45="Out"),Inventory!P45,"")</f>
        <v/>
      </c>
    </row>
    <row r="46">
      <c r="A46" s="3">
        <f>IF(OR(Inventory!P46="Reorder",Inventory!P46="Out"),Inventory!A46,"")</f>
        <v/>
      </c>
      <c r="B46" s="3">
        <f>IF(OR(Inventory!P46="Reorder",Inventory!P46="Out"),Inventory!B46,"")</f>
        <v/>
      </c>
      <c r="C46" s="3">
        <f>IF(OR(Inventory!P46="Reorder",Inventory!P46="Out"),Inventory!C46,"")</f>
        <v/>
      </c>
      <c r="D46" s="3">
        <f>IF(OR(Inventory!P46="Reorder",Inventory!P46="Out"),Inventory!E46,"")</f>
        <v/>
      </c>
      <c r="E46" s="3">
        <f>IF(OR(Inventory!P46="Reorder",Inventory!P46="Out"),Inventory!M46,"")</f>
        <v/>
      </c>
      <c r="F46" s="3">
        <f>IF(OR(Inventory!P46="Reorder",Inventory!P46="Out"),Inventory!N46,"")</f>
        <v/>
      </c>
      <c r="G46" s="3">
        <f>IF(OR(Inventory!P46="Reorder",Inventory!P46="Out"),Inventory!O46,"")</f>
        <v/>
      </c>
      <c r="H46" s="3">
        <f>IF(OR(Inventory!P46="Reorder",Inventory!P46="Out"),Inventory!P46,"")</f>
        <v/>
      </c>
    </row>
    <row r="47">
      <c r="A47" s="3">
        <f>IF(OR(Inventory!P47="Reorder",Inventory!P47="Out"),Inventory!A47,"")</f>
        <v/>
      </c>
      <c r="B47" s="3">
        <f>IF(OR(Inventory!P47="Reorder",Inventory!P47="Out"),Inventory!B47,"")</f>
        <v/>
      </c>
      <c r="C47" s="3">
        <f>IF(OR(Inventory!P47="Reorder",Inventory!P47="Out"),Inventory!C47,"")</f>
        <v/>
      </c>
      <c r="D47" s="3">
        <f>IF(OR(Inventory!P47="Reorder",Inventory!P47="Out"),Inventory!E47,"")</f>
        <v/>
      </c>
      <c r="E47" s="3">
        <f>IF(OR(Inventory!P47="Reorder",Inventory!P47="Out"),Inventory!M47,"")</f>
        <v/>
      </c>
      <c r="F47" s="3">
        <f>IF(OR(Inventory!P47="Reorder",Inventory!P47="Out"),Inventory!N47,"")</f>
        <v/>
      </c>
      <c r="G47" s="3">
        <f>IF(OR(Inventory!P47="Reorder",Inventory!P47="Out"),Inventory!O47,"")</f>
        <v/>
      </c>
      <c r="H47" s="3">
        <f>IF(OR(Inventory!P47="Reorder",Inventory!P47="Out"),Inventory!P47,"")</f>
        <v/>
      </c>
    </row>
    <row r="48">
      <c r="A48" s="3">
        <f>IF(OR(Inventory!P48="Reorder",Inventory!P48="Out"),Inventory!A48,"")</f>
        <v/>
      </c>
      <c r="B48" s="3">
        <f>IF(OR(Inventory!P48="Reorder",Inventory!P48="Out"),Inventory!B48,"")</f>
        <v/>
      </c>
      <c r="C48" s="3">
        <f>IF(OR(Inventory!P48="Reorder",Inventory!P48="Out"),Inventory!C48,"")</f>
        <v/>
      </c>
      <c r="D48" s="3">
        <f>IF(OR(Inventory!P48="Reorder",Inventory!P48="Out"),Inventory!E48,"")</f>
        <v/>
      </c>
      <c r="E48" s="3">
        <f>IF(OR(Inventory!P48="Reorder",Inventory!P48="Out"),Inventory!M48,"")</f>
        <v/>
      </c>
      <c r="F48" s="3">
        <f>IF(OR(Inventory!P48="Reorder",Inventory!P48="Out"),Inventory!N48,"")</f>
        <v/>
      </c>
      <c r="G48" s="3">
        <f>IF(OR(Inventory!P48="Reorder",Inventory!P48="Out"),Inventory!O48,"")</f>
        <v/>
      </c>
      <c r="H48" s="3">
        <f>IF(OR(Inventory!P48="Reorder",Inventory!P48="Out"),Inventory!P48,"")</f>
        <v/>
      </c>
    </row>
    <row r="49">
      <c r="A49" s="3">
        <f>IF(OR(Inventory!P49="Reorder",Inventory!P49="Out"),Inventory!A49,"")</f>
        <v/>
      </c>
      <c r="B49" s="3">
        <f>IF(OR(Inventory!P49="Reorder",Inventory!P49="Out"),Inventory!B49,"")</f>
        <v/>
      </c>
      <c r="C49" s="3">
        <f>IF(OR(Inventory!P49="Reorder",Inventory!P49="Out"),Inventory!C49,"")</f>
        <v/>
      </c>
      <c r="D49" s="3">
        <f>IF(OR(Inventory!P49="Reorder",Inventory!P49="Out"),Inventory!E49,"")</f>
        <v/>
      </c>
      <c r="E49" s="3">
        <f>IF(OR(Inventory!P49="Reorder",Inventory!P49="Out"),Inventory!M49,"")</f>
        <v/>
      </c>
      <c r="F49" s="3">
        <f>IF(OR(Inventory!P49="Reorder",Inventory!P49="Out"),Inventory!N49,"")</f>
        <v/>
      </c>
      <c r="G49" s="3">
        <f>IF(OR(Inventory!P49="Reorder",Inventory!P49="Out"),Inventory!O49,"")</f>
        <v/>
      </c>
      <c r="H49" s="3">
        <f>IF(OR(Inventory!P49="Reorder",Inventory!P49="Out"),Inventory!P49,"")</f>
        <v/>
      </c>
    </row>
    <row r="50">
      <c r="A50" s="3">
        <f>IF(OR(Inventory!P50="Reorder",Inventory!P50="Out"),Inventory!A50,"")</f>
        <v/>
      </c>
      <c r="B50" s="3">
        <f>IF(OR(Inventory!P50="Reorder",Inventory!P50="Out"),Inventory!B50,"")</f>
        <v/>
      </c>
      <c r="C50" s="3">
        <f>IF(OR(Inventory!P50="Reorder",Inventory!P50="Out"),Inventory!C50,"")</f>
        <v/>
      </c>
      <c r="D50" s="3">
        <f>IF(OR(Inventory!P50="Reorder",Inventory!P50="Out"),Inventory!E50,"")</f>
        <v/>
      </c>
      <c r="E50" s="3">
        <f>IF(OR(Inventory!P50="Reorder",Inventory!P50="Out"),Inventory!M50,"")</f>
        <v/>
      </c>
      <c r="F50" s="3">
        <f>IF(OR(Inventory!P50="Reorder",Inventory!P50="Out"),Inventory!N50,"")</f>
        <v/>
      </c>
      <c r="G50" s="3">
        <f>IF(OR(Inventory!P50="Reorder",Inventory!P50="Out"),Inventory!O50,"")</f>
        <v/>
      </c>
      <c r="H50" s="3">
        <f>IF(OR(Inventory!P50="Reorder",Inventory!P50="Out"),Inventory!P50,"")</f>
        <v/>
      </c>
    </row>
    <row r="51">
      <c r="A51" s="3">
        <f>IF(OR(Inventory!P51="Reorder",Inventory!P51="Out"),Inventory!A51,"")</f>
        <v/>
      </c>
      <c r="B51" s="3">
        <f>IF(OR(Inventory!P51="Reorder",Inventory!P51="Out"),Inventory!B51,"")</f>
        <v/>
      </c>
      <c r="C51" s="3">
        <f>IF(OR(Inventory!P51="Reorder",Inventory!P51="Out"),Inventory!C51,"")</f>
        <v/>
      </c>
      <c r="D51" s="3">
        <f>IF(OR(Inventory!P51="Reorder",Inventory!P51="Out"),Inventory!E51,"")</f>
        <v/>
      </c>
      <c r="E51" s="3">
        <f>IF(OR(Inventory!P51="Reorder",Inventory!P51="Out"),Inventory!M51,"")</f>
        <v/>
      </c>
      <c r="F51" s="3">
        <f>IF(OR(Inventory!P51="Reorder",Inventory!P51="Out"),Inventory!N51,"")</f>
        <v/>
      </c>
      <c r="G51" s="3">
        <f>IF(OR(Inventory!P51="Reorder",Inventory!P51="Out"),Inventory!O51,"")</f>
        <v/>
      </c>
      <c r="H51" s="3">
        <f>IF(OR(Inventory!P51="Reorder",Inventory!P51="Out"),Inventory!P51,"")</f>
        <v/>
      </c>
    </row>
    <row r="52">
      <c r="A52" s="3">
        <f>IF(OR(Inventory!P52="Reorder",Inventory!P52="Out"),Inventory!A52,"")</f>
        <v/>
      </c>
      <c r="B52" s="3">
        <f>IF(OR(Inventory!P52="Reorder",Inventory!P52="Out"),Inventory!B52,"")</f>
        <v/>
      </c>
      <c r="C52" s="3">
        <f>IF(OR(Inventory!P52="Reorder",Inventory!P52="Out"),Inventory!C52,"")</f>
        <v/>
      </c>
      <c r="D52" s="3">
        <f>IF(OR(Inventory!P52="Reorder",Inventory!P52="Out"),Inventory!E52,"")</f>
        <v/>
      </c>
      <c r="E52" s="3">
        <f>IF(OR(Inventory!P52="Reorder",Inventory!P52="Out"),Inventory!M52,"")</f>
        <v/>
      </c>
      <c r="F52" s="3">
        <f>IF(OR(Inventory!P52="Reorder",Inventory!P52="Out"),Inventory!N52,"")</f>
        <v/>
      </c>
      <c r="G52" s="3">
        <f>IF(OR(Inventory!P52="Reorder",Inventory!P52="Out"),Inventory!O52,"")</f>
        <v/>
      </c>
      <c r="H52" s="3">
        <f>IF(OR(Inventory!P52="Reorder",Inventory!P52="Out"),Inventory!P52,"")</f>
        <v/>
      </c>
    </row>
    <row r="53">
      <c r="A53" s="3">
        <f>IF(OR(Inventory!P53="Reorder",Inventory!P53="Out"),Inventory!A53,"")</f>
        <v/>
      </c>
      <c r="B53" s="3">
        <f>IF(OR(Inventory!P53="Reorder",Inventory!P53="Out"),Inventory!B53,"")</f>
        <v/>
      </c>
      <c r="C53" s="3">
        <f>IF(OR(Inventory!P53="Reorder",Inventory!P53="Out"),Inventory!C53,"")</f>
        <v/>
      </c>
      <c r="D53" s="3">
        <f>IF(OR(Inventory!P53="Reorder",Inventory!P53="Out"),Inventory!E53,"")</f>
        <v/>
      </c>
      <c r="E53" s="3">
        <f>IF(OR(Inventory!P53="Reorder",Inventory!P53="Out"),Inventory!M53,"")</f>
        <v/>
      </c>
      <c r="F53" s="3">
        <f>IF(OR(Inventory!P53="Reorder",Inventory!P53="Out"),Inventory!N53,"")</f>
        <v/>
      </c>
      <c r="G53" s="3">
        <f>IF(OR(Inventory!P53="Reorder",Inventory!P53="Out"),Inventory!O53,"")</f>
        <v/>
      </c>
      <c r="H53" s="3">
        <f>IF(OR(Inventory!P53="Reorder",Inventory!P53="Out"),Inventory!P53,"")</f>
        <v/>
      </c>
    </row>
    <row r="54">
      <c r="A54" s="3">
        <f>IF(OR(Inventory!P54="Reorder",Inventory!P54="Out"),Inventory!A54,"")</f>
        <v/>
      </c>
      <c r="B54" s="3">
        <f>IF(OR(Inventory!P54="Reorder",Inventory!P54="Out"),Inventory!B54,"")</f>
        <v/>
      </c>
      <c r="C54" s="3">
        <f>IF(OR(Inventory!P54="Reorder",Inventory!P54="Out"),Inventory!C54,"")</f>
        <v/>
      </c>
      <c r="D54" s="3">
        <f>IF(OR(Inventory!P54="Reorder",Inventory!P54="Out"),Inventory!E54,"")</f>
        <v/>
      </c>
      <c r="E54" s="3">
        <f>IF(OR(Inventory!P54="Reorder",Inventory!P54="Out"),Inventory!M54,"")</f>
        <v/>
      </c>
      <c r="F54" s="3">
        <f>IF(OR(Inventory!P54="Reorder",Inventory!P54="Out"),Inventory!N54,"")</f>
        <v/>
      </c>
      <c r="G54" s="3">
        <f>IF(OR(Inventory!P54="Reorder",Inventory!P54="Out"),Inventory!O54,"")</f>
        <v/>
      </c>
      <c r="H54" s="3">
        <f>IF(OR(Inventory!P54="Reorder",Inventory!P54="Out"),Inventory!P54,"")</f>
        <v/>
      </c>
    </row>
    <row r="55">
      <c r="A55" s="3">
        <f>IF(OR(Inventory!P55="Reorder",Inventory!P55="Out"),Inventory!A55,"")</f>
        <v/>
      </c>
      <c r="B55" s="3">
        <f>IF(OR(Inventory!P55="Reorder",Inventory!P55="Out"),Inventory!B55,"")</f>
        <v/>
      </c>
      <c r="C55" s="3">
        <f>IF(OR(Inventory!P55="Reorder",Inventory!P55="Out"),Inventory!C55,"")</f>
        <v/>
      </c>
      <c r="D55" s="3">
        <f>IF(OR(Inventory!P55="Reorder",Inventory!P55="Out"),Inventory!E55,"")</f>
        <v/>
      </c>
      <c r="E55" s="3">
        <f>IF(OR(Inventory!P55="Reorder",Inventory!P55="Out"),Inventory!M55,"")</f>
        <v/>
      </c>
      <c r="F55" s="3">
        <f>IF(OR(Inventory!P55="Reorder",Inventory!P55="Out"),Inventory!N55,"")</f>
        <v/>
      </c>
      <c r="G55" s="3">
        <f>IF(OR(Inventory!P55="Reorder",Inventory!P55="Out"),Inventory!O55,"")</f>
        <v/>
      </c>
      <c r="H55" s="3">
        <f>IF(OR(Inventory!P55="Reorder",Inventory!P55="Out"),Inventory!P55,"")</f>
        <v/>
      </c>
    </row>
    <row r="56">
      <c r="A56" s="3">
        <f>IF(OR(Inventory!P56="Reorder",Inventory!P56="Out"),Inventory!A56,"")</f>
        <v/>
      </c>
      <c r="B56" s="3">
        <f>IF(OR(Inventory!P56="Reorder",Inventory!P56="Out"),Inventory!B56,"")</f>
        <v/>
      </c>
      <c r="C56" s="3">
        <f>IF(OR(Inventory!P56="Reorder",Inventory!P56="Out"),Inventory!C56,"")</f>
        <v/>
      </c>
      <c r="D56" s="3">
        <f>IF(OR(Inventory!P56="Reorder",Inventory!P56="Out"),Inventory!E56,"")</f>
        <v/>
      </c>
      <c r="E56" s="3">
        <f>IF(OR(Inventory!P56="Reorder",Inventory!P56="Out"),Inventory!M56,"")</f>
        <v/>
      </c>
      <c r="F56" s="3">
        <f>IF(OR(Inventory!P56="Reorder",Inventory!P56="Out"),Inventory!N56,"")</f>
        <v/>
      </c>
      <c r="G56" s="3">
        <f>IF(OR(Inventory!P56="Reorder",Inventory!P56="Out"),Inventory!O56,"")</f>
        <v/>
      </c>
      <c r="H56" s="3">
        <f>IF(OR(Inventory!P56="Reorder",Inventory!P56="Out"),Inventory!P56,"")</f>
        <v/>
      </c>
    </row>
    <row r="57">
      <c r="A57" s="3">
        <f>IF(OR(Inventory!P57="Reorder",Inventory!P57="Out"),Inventory!A57,"")</f>
        <v/>
      </c>
      <c r="B57" s="3">
        <f>IF(OR(Inventory!P57="Reorder",Inventory!P57="Out"),Inventory!B57,"")</f>
        <v/>
      </c>
      <c r="C57" s="3">
        <f>IF(OR(Inventory!P57="Reorder",Inventory!P57="Out"),Inventory!C57,"")</f>
        <v/>
      </c>
      <c r="D57" s="3">
        <f>IF(OR(Inventory!P57="Reorder",Inventory!P57="Out"),Inventory!E57,"")</f>
        <v/>
      </c>
      <c r="E57" s="3">
        <f>IF(OR(Inventory!P57="Reorder",Inventory!P57="Out"),Inventory!M57,"")</f>
        <v/>
      </c>
      <c r="F57" s="3">
        <f>IF(OR(Inventory!P57="Reorder",Inventory!P57="Out"),Inventory!N57,"")</f>
        <v/>
      </c>
      <c r="G57" s="3">
        <f>IF(OR(Inventory!P57="Reorder",Inventory!P57="Out"),Inventory!O57,"")</f>
        <v/>
      </c>
      <c r="H57" s="3">
        <f>IF(OR(Inventory!P57="Reorder",Inventory!P57="Out"),Inventory!P57,"")</f>
        <v/>
      </c>
    </row>
    <row r="58">
      <c r="A58" s="3">
        <f>IF(OR(Inventory!P58="Reorder",Inventory!P58="Out"),Inventory!A58,"")</f>
        <v/>
      </c>
      <c r="B58" s="3">
        <f>IF(OR(Inventory!P58="Reorder",Inventory!P58="Out"),Inventory!B58,"")</f>
        <v/>
      </c>
      <c r="C58" s="3">
        <f>IF(OR(Inventory!P58="Reorder",Inventory!P58="Out"),Inventory!C58,"")</f>
        <v/>
      </c>
      <c r="D58" s="3">
        <f>IF(OR(Inventory!P58="Reorder",Inventory!P58="Out"),Inventory!E58,"")</f>
        <v/>
      </c>
      <c r="E58" s="3">
        <f>IF(OR(Inventory!P58="Reorder",Inventory!P58="Out"),Inventory!M58,"")</f>
        <v/>
      </c>
      <c r="F58" s="3">
        <f>IF(OR(Inventory!P58="Reorder",Inventory!P58="Out"),Inventory!N58,"")</f>
        <v/>
      </c>
      <c r="G58" s="3">
        <f>IF(OR(Inventory!P58="Reorder",Inventory!P58="Out"),Inventory!O58,"")</f>
        <v/>
      </c>
      <c r="H58" s="3">
        <f>IF(OR(Inventory!P58="Reorder",Inventory!P58="Out"),Inventory!P58,"")</f>
        <v/>
      </c>
    </row>
    <row r="59">
      <c r="A59" s="3">
        <f>IF(OR(Inventory!P59="Reorder",Inventory!P59="Out"),Inventory!A59,"")</f>
        <v/>
      </c>
      <c r="B59" s="3">
        <f>IF(OR(Inventory!P59="Reorder",Inventory!P59="Out"),Inventory!B59,"")</f>
        <v/>
      </c>
      <c r="C59" s="3">
        <f>IF(OR(Inventory!P59="Reorder",Inventory!P59="Out"),Inventory!C59,"")</f>
        <v/>
      </c>
      <c r="D59" s="3">
        <f>IF(OR(Inventory!P59="Reorder",Inventory!P59="Out"),Inventory!E59,"")</f>
        <v/>
      </c>
      <c r="E59" s="3">
        <f>IF(OR(Inventory!P59="Reorder",Inventory!P59="Out"),Inventory!M59,"")</f>
        <v/>
      </c>
      <c r="F59" s="3">
        <f>IF(OR(Inventory!P59="Reorder",Inventory!P59="Out"),Inventory!N59,"")</f>
        <v/>
      </c>
      <c r="G59" s="3">
        <f>IF(OR(Inventory!P59="Reorder",Inventory!P59="Out"),Inventory!O59,"")</f>
        <v/>
      </c>
      <c r="H59" s="3">
        <f>IF(OR(Inventory!P59="Reorder",Inventory!P59="Out"),Inventory!P59,"")</f>
        <v/>
      </c>
    </row>
    <row r="60">
      <c r="A60" s="3">
        <f>IF(OR(Inventory!P60="Reorder",Inventory!P60="Out"),Inventory!A60,"")</f>
        <v/>
      </c>
      <c r="B60" s="3">
        <f>IF(OR(Inventory!P60="Reorder",Inventory!P60="Out"),Inventory!B60,"")</f>
        <v/>
      </c>
      <c r="C60" s="3">
        <f>IF(OR(Inventory!P60="Reorder",Inventory!P60="Out"),Inventory!C60,"")</f>
        <v/>
      </c>
      <c r="D60" s="3">
        <f>IF(OR(Inventory!P60="Reorder",Inventory!P60="Out"),Inventory!E60,"")</f>
        <v/>
      </c>
      <c r="E60" s="3">
        <f>IF(OR(Inventory!P60="Reorder",Inventory!P60="Out"),Inventory!M60,"")</f>
        <v/>
      </c>
      <c r="F60" s="3">
        <f>IF(OR(Inventory!P60="Reorder",Inventory!P60="Out"),Inventory!N60,"")</f>
        <v/>
      </c>
      <c r="G60" s="3">
        <f>IF(OR(Inventory!P60="Reorder",Inventory!P60="Out"),Inventory!O60,"")</f>
        <v/>
      </c>
      <c r="H60" s="3">
        <f>IF(OR(Inventory!P60="Reorder",Inventory!P60="Out"),Inventory!P60,"")</f>
        <v/>
      </c>
    </row>
    <row r="61">
      <c r="A61" s="3">
        <f>IF(OR(Inventory!P61="Reorder",Inventory!P61="Out"),Inventory!A61,"")</f>
        <v/>
      </c>
      <c r="B61" s="3">
        <f>IF(OR(Inventory!P61="Reorder",Inventory!P61="Out"),Inventory!B61,"")</f>
        <v/>
      </c>
      <c r="C61" s="3">
        <f>IF(OR(Inventory!P61="Reorder",Inventory!P61="Out"),Inventory!C61,"")</f>
        <v/>
      </c>
      <c r="D61" s="3">
        <f>IF(OR(Inventory!P61="Reorder",Inventory!P61="Out"),Inventory!E61,"")</f>
        <v/>
      </c>
      <c r="E61" s="3">
        <f>IF(OR(Inventory!P61="Reorder",Inventory!P61="Out"),Inventory!M61,"")</f>
        <v/>
      </c>
      <c r="F61" s="3">
        <f>IF(OR(Inventory!P61="Reorder",Inventory!P61="Out"),Inventory!N61,"")</f>
        <v/>
      </c>
      <c r="G61" s="3">
        <f>IF(OR(Inventory!P61="Reorder",Inventory!P61="Out"),Inventory!O61,"")</f>
        <v/>
      </c>
      <c r="H61" s="3">
        <f>IF(OR(Inventory!P61="Reorder",Inventory!P61="Out"),Inventory!P61,"")</f>
        <v/>
      </c>
    </row>
    <row r="62">
      <c r="A62" s="3">
        <f>IF(OR(Inventory!P62="Reorder",Inventory!P62="Out"),Inventory!A62,"")</f>
        <v/>
      </c>
      <c r="B62" s="3">
        <f>IF(OR(Inventory!P62="Reorder",Inventory!P62="Out"),Inventory!B62,"")</f>
        <v/>
      </c>
      <c r="C62" s="3">
        <f>IF(OR(Inventory!P62="Reorder",Inventory!P62="Out"),Inventory!C62,"")</f>
        <v/>
      </c>
      <c r="D62" s="3">
        <f>IF(OR(Inventory!P62="Reorder",Inventory!P62="Out"),Inventory!E62,"")</f>
        <v/>
      </c>
      <c r="E62" s="3">
        <f>IF(OR(Inventory!P62="Reorder",Inventory!P62="Out"),Inventory!M62,"")</f>
        <v/>
      </c>
      <c r="F62" s="3">
        <f>IF(OR(Inventory!P62="Reorder",Inventory!P62="Out"),Inventory!N62,"")</f>
        <v/>
      </c>
      <c r="G62" s="3">
        <f>IF(OR(Inventory!P62="Reorder",Inventory!P62="Out"),Inventory!O62,"")</f>
        <v/>
      </c>
      <c r="H62" s="3">
        <f>IF(OR(Inventory!P62="Reorder",Inventory!P62="Out"),Inventory!P62,"")</f>
        <v/>
      </c>
    </row>
    <row r="63">
      <c r="A63" s="3">
        <f>IF(OR(Inventory!P63="Reorder",Inventory!P63="Out"),Inventory!A63,"")</f>
        <v/>
      </c>
      <c r="B63" s="3">
        <f>IF(OR(Inventory!P63="Reorder",Inventory!P63="Out"),Inventory!B63,"")</f>
        <v/>
      </c>
      <c r="C63" s="3">
        <f>IF(OR(Inventory!P63="Reorder",Inventory!P63="Out"),Inventory!C63,"")</f>
        <v/>
      </c>
      <c r="D63" s="3">
        <f>IF(OR(Inventory!P63="Reorder",Inventory!P63="Out"),Inventory!E63,"")</f>
        <v/>
      </c>
      <c r="E63" s="3">
        <f>IF(OR(Inventory!P63="Reorder",Inventory!P63="Out"),Inventory!M63,"")</f>
        <v/>
      </c>
      <c r="F63" s="3">
        <f>IF(OR(Inventory!P63="Reorder",Inventory!P63="Out"),Inventory!N63,"")</f>
        <v/>
      </c>
      <c r="G63" s="3">
        <f>IF(OR(Inventory!P63="Reorder",Inventory!P63="Out"),Inventory!O63,"")</f>
        <v/>
      </c>
      <c r="H63" s="3">
        <f>IF(OR(Inventory!P63="Reorder",Inventory!P63="Out"),Inventory!P63,"")</f>
        <v/>
      </c>
    </row>
    <row r="64">
      <c r="A64" s="3">
        <f>IF(OR(Inventory!P64="Reorder",Inventory!P64="Out"),Inventory!A64,"")</f>
        <v/>
      </c>
      <c r="B64" s="3">
        <f>IF(OR(Inventory!P64="Reorder",Inventory!P64="Out"),Inventory!B64,"")</f>
        <v/>
      </c>
      <c r="C64" s="3">
        <f>IF(OR(Inventory!P64="Reorder",Inventory!P64="Out"),Inventory!C64,"")</f>
        <v/>
      </c>
      <c r="D64" s="3">
        <f>IF(OR(Inventory!P64="Reorder",Inventory!P64="Out"),Inventory!E64,"")</f>
        <v/>
      </c>
      <c r="E64" s="3">
        <f>IF(OR(Inventory!P64="Reorder",Inventory!P64="Out"),Inventory!M64,"")</f>
        <v/>
      </c>
      <c r="F64" s="3">
        <f>IF(OR(Inventory!P64="Reorder",Inventory!P64="Out"),Inventory!N64,"")</f>
        <v/>
      </c>
      <c r="G64" s="3">
        <f>IF(OR(Inventory!P64="Reorder",Inventory!P64="Out"),Inventory!O64,"")</f>
        <v/>
      </c>
      <c r="H64" s="3">
        <f>IF(OR(Inventory!P64="Reorder",Inventory!P64="Out"),Inventory!P64,"")</f>
        <v/>
      </c>
    </row>
    <row r="65">
      <c r="A65" s="3">
        <f>IF(OR(Inventory!P65="Reorder",Inventory!P65="Out"),Inventory!A65,"")</f>
        <v/>
      </c>
      <c r="B65" s="3">
        <f>IF(OR(Inventory!P65="Reorder",Inventory!P65="Out"),Inventory!B65,"")</f>
        <v/>
      </c>
      <c r="C65" s="3">
        <f>IF(OR(Inventory!P65="Reorder",Inventory!P65="Out"),Inventory!C65,"")</f>
        <v/>
      </c>
      <c r="D65" s="3">
        <f>IF(OR(Inventory!P65="Reorder",Inventory!P65="Out"),Inventory!E65,"")</f>
        <v/>
      </c>
      <c r="E65" s="3">
        <f>IF(OR(Inventory!P65="Reorder",Inventory!P65="Out"),Inventory!M65,"")</f>
        <v/>
      </c>
      <c r="F65" s="3">
        <f>IF(OR(Inventory!P65="Reorder",Inventory!P65="Out"),Inventory!N65,"")</f>
        <v/>
      </c>
      <c r="G65" s="3">
        <f>IF(OR(Inventory!P65="Reorder",Inventory!P65="Out"),Inventory!O65,"")</f>
        <v/>
      </c>
      <c r="H65" s="3">
        <f>IF(OR(Inventory!P65="Reorder",Inventory!P65="Out"),Inventory!P65,"")</f>
        <v/>
      </c>
    </row>
    <row r="66">
      <c r="A66" s="3">
        <f>IF(OR(Inventory!P66="Reorder",Inventory!P66="Out"),Inventory!A66,"")</f>
        <v/>
      </c>
      <c r="B66" s="3">
        <f>IF(OR(Inventory!P66="Reorder",Inventory!P66="Out"),Inventory!B66,"")</f>
        <v/>
      </c>
      <c r="C66" s="3">
        <f>IF(OR(Inventory!P66="Reorder",Inventory!P66="Out"),Inventory!C66,"")</f>
        <v/>
      </c>
      <c r="D66" s="3">
        <f>IF(OR(Inventory!P66="Reorder",Inventory!P66="Out"),Inventory!E66,"")</f>
        <v/>
      </c>
      <c r="E66" s="3">
        <f>IF(OR(Inventory!P66="Reorder",Inventory!P66="Out"),Inventory!M66,"")</f>
        <v/>
      </c>
      <c r="F66" s="3">
        <f>IF(OR(Inventory!P66="Reorder",Inventory!P66="Out"),Inventory!N66,"")</f>
        <v/>
      </c>
      <c r="G66" s="3">
        <f>IF(OR(Inventory!P66="Reorder",Inventory!P66="Out"),Inventory!O66,"")</f>
        <v/>
      </c>
      <c r="H66" s="3">
        <f>IF(OR(Inventory!P66="Reorder",Inventory!P66="Out"),Inventory!P66,"")</f>
        <v/>
      </c>
    </row>
    <row r="67">
      <c r="A67" s="3">
        <f>IF(OR(Inventory!P67="Reorder",Inventory!P67="Out"),Inventory!A67,"")</f>
        <v/>
      </c>
      <c r="B67" s="3">
        <f>IF(OR(Inventory!P67="Reorder",Inventory!P67="Out"),Inventory!B67,"")</f>
        <v/>
      </c>
      <c r="C67" s="3">
        <f>IF(OR(Inventory!P67="Reorder",Inventory!P67="Out"),Inventory!C67,"")</f>
        <v/>
      </c>
      <c r="D67" s="3">
        <f>IF(OR(Inventory!P67="Reorder",Inventory!P67="Out"),Inventory!E67,"")</f>
        <v/>
      </c>
      <c r="E67" s="3">
        <f>IF(OR(Inventory!P67="Reorder",Inventory!P67="Out"),Inventory!M67,"")</f>
        <v/>
      </c>
      <c r="F67" s="3">
        <f>IF(OR(Inventory!P67="Reorder",Inventory!P67="Out"),Inventory!N67,"")</f>
        <v/>
      </c>
      <c r="G67" s="3">
        <f>IF(OR(Inventory!P67="Reorder",Inventory!P67="Out"),Inventory!O67,"")</f>
        <v/>
      </c>
      <c r="H67" s="3">
        <f>IF(OR(Inventory!P67="Reorder",Inventory!P67="Out"),Inventory!P67,"")</f>
        <v/>
      </c>
    </row>
    <row r="68">
      <c r="A68" s="3">
        <f>IF(OR(Inventory!P68="Reorder",Inventory!P68="Out"),Inventory!A68,"")</f>
        <v/>
      </c>
      <c r="B68" s="3">
        <f>IF(OR(Inventory!P68="Reorder",Inventory!P68="Out"),Inventory!B68,"")</f>
        <v/>
      </c>
      <c r="C68" s="3">
        <f>IF(OR(Inventory!P68="Reorder",Inventory!P68="Out"),Inventory!C68,"")</f>
        <v/>
      </c>
      <c r="D68" s="3">
        <f>IF(OR(Inventory!P68="Reorder",Inventory!P68="Out"),Inventory!E68,"")</f>
        <v/>
      </c>
      <c r="E68" s="3">
        <f>IF(OR(Inventory!P68="Reorder",Inventory!P68="Out"),Inventory!M68,"")</f>
        <v/>
      </c>
      <c r="F68" s="3">
        <f>IF(OR(Inventory!P68="Reorder",Inventory!P68="Out"),Inventory!N68,"")</f>
        <v/>
      </c>
      <c r="G68" s="3">
        <f>IF(OR(Inventory!P68="Reorder",Inventory!P68="Out"),Inventory!O68,"")</f>
        <v/>
      </c>
      <c r="H68" s="3">
        <f>IF(OR(Inventory!P68="Reorder",Inventory!P68="Out"),Inventory!P68,"")</f>
        <v/>
      </c>
    </row>
    <row r="69">
      <c r="A69" s="3">
        <f>IF(OR(Inventory!P69="Reorder",Inventory!P69="Out"),Inventory!A69,"")</f>
        <v/>
      </c>
      <c r="B69" s="3">
        <f>IF(OR(Inventory!P69="Reorder",Inventory!P69="Out"),Inventory!B69,"")</f>
        <v/>
      </c>
      <c r="C69" s="3">
        <f>IF(OR(Inventory!P69="Reorder",Inventory!P69="Out"),Inventory!C69,"")</f>
        <v/>
      </c>
      <c r="D69" s="3">
        <f>IF(OR(Inventory!P69="Reorder",Inventory!P69="Out"),Inventory!E69,"")</f>
        <v/>
      </c>
      <c r="E69" s="3">
        <f>IF(OR(Inventory!P69="Reorder",Inventory!P69="Out"),Inventory!M69,"")</f>
        <v/>
      </c>
      <c r="F69" s="3">
        <f>IF(OR(Inventory!P69="Reorder",Inventory!P69="Out"),Inventory!N69,"")</f>
        <v/>
      </c>
      <c r="G69" s="3">
        <f>IF(OR(Inventory!P69="Reorder",Inventory!P69="Out"),Inventory!O69,"")</f>
        <v/>
      </c>
      <c r="H69" s="3">
        <f>IF(OR(Inventory!P69="Reorder",Inventory!P69="Out"),Inventory!P69,"")</f>
        <v/>
      </c>
    </row>
    <row r="70">
      <c r="A70" s="3">
        <f>IF(OR(Inventory!P70="Reorder",Inventory!P70="Out"),Inventory!A70,"")</f>
        <v/>
      </c>
      <c r="B70" s="3">
        <f>IF(OR(Inventory!P70="Reorder",Inventory!P70="Out"),Inventory!B70,"")</f>
        <v/>
      </c>
      <c r="C70" s="3">
        <f>IF(OR(Inventory!P70="Reorder",Inventory!P70="Out"),Inventory!C70,"")</f>
        <v/>
      </c>
      <c r="D70" s="3">
        <f>IF(OR(Inventory!P70="Reorder",Inventory!P70="Out"),Inventory!E70,"")</f>
        <v/>
      </c>
      <c r="E70" s="3">
        <f>IF(OR(Inventory!P70="Reorder",Inventory!P70="Out"),Inventory!M70,"")</f>
        <v/>
      </c>
      <c r="F70" s="3">
        <f>IF(OR(Inventory!P70="Reorder",Inventory!P70="Out"),Inventory!N70,"")</f>
        <v/>
      </c>
      <c r="G70" s="3">
        <f>IF(OR(Inventory!P70="Reorder",Inventory!P70="Out"),Inventory!O70,"")</f>
        <v/>
      </c>
      <c r="H70" s="3">
        <f>IF(OR(Inventory!P70="Reorder",Inventory!P70="Out"),Inventory!P70,"")</f>
        <v/>
      </c>
    </row>
    <row r="71">
      <c r="A71" s="3">
        <f>IF(OR(Inventory!P71="Reorder",Inventory!P71="Out"),Inventory!A71,"")</f>
        <v/>
      </c>
      <c r="B71" s="3">
        <f>IF(OR(Inventory!P71="Reorder",Inventory!P71="Out"),Inventory!B71,"")</f>
        <v/>
      </c>
      <c r="C71" s="3">
        <f>IF(OR(Inventory!P71="Reorder",Inventory!P71="Out"),Inventory!C71,"")</f>
        <v/>
      </c>
      <c r="D71" s="3">
        <f>IF(OR(Inventory!P71="Reorder",Inventory!P71="Out"),Inventory!E71,"")</f>
        <v/>
      </c>
      <c r="E71" s="3">
        <f>IF(OR(Inventory!P71="Reorder",Inventory!P71="Out"),Inventory!M71,"")</f>
        <v/>
      </c>
      <c r="F71" s="3">
        <f>IF(OR(Inventory!P71="Reorder",Inventory!P71="Out"),Inventory!N71,"")</f>
        <v/>
      </c>
      <c r="G71" s="3">
        <f>IF(OR(Inventory!P71="Reorder",Inventory!P71="Out"),Inventory!O71,"")</f>
        <v/>
      </c>
      <c r="H71" s="3">
        <f>IF(OR(Inventory!P71="Reorder",Inventory!P71="Out"),Inventory!P71,"")</f>
        <v/>
      </c>
    </row>
    <row r="72">
      <c r="A72" s="3">
        <f>IF(OR(Inventory!P72="Reorder",Inventory!P72="Out"),Inventory!A72,"")</f>
        <v/>
      </c>
      <c r="B72" s="3">
        <f>IF(OR(Inventory!P72="Reorder",Inventory!P72="Out"),Inventory!B72,"")</f>
        <v/>
      </c>
      <c r="C72" s="3">
        <f>IF(OR(Inventory!P72="Reorder",Inventory!P72="Out"),Inventory!C72,"")</f>
        <v/>
      </c>
      <c r="D72" s="3">
        <f>IF(OR(Inventory!P72="Reorder",Inventory!P72="Out"),Inventory!E72,"")</f>
        <v/>
      </c>
      <c r="E72" s="3">
        <f>IF(OR(Inventory!P72="Reorder",Inventory!P72="Out"),Inventory!M72,"")</f>
        <v/>
      </c>
      <c r="F72" s="3">
        <f>IF(OR(Inventory!P72="Reorder",Inventory!P72="Out"),Inventory!N72,"")</f>
        <v/>
      </c>
      <c r="G72" s="3">
        <f>IF(OR(Inventory!P72="Reorder",Inventory!P72="Out"),Inventory!O72,"")</f>
        <v/>
      </c>
      <c r="H72" s="3">
        <f>IF(OR(Inventory!P72="Reorder",Inventory!P72="Out"),Inventory!P72,"")</f>
        <v/>
      </c>
    </row>
    <row r="73">
      <c r="A73" s="3">
        <f>IF(OR(Inventory!P73="Reorder",Inventory!P73="Out"),Inventory!A73,"")</f>
        <v/>
      </c>
      <c r="B73" s="3">
        <f>IF(OR(Inventory!P73="Reorder",Inventory!P73="Out"),Inventory!B73,"")</f>
        <v/>
      </c>
      <c r="C73" s="3">
        <f>IF(OR(Inventory!P73="Reorder",Inventory!P73="Out"),Inventory!C73,"")</f>
        <v/>
      </c>
      <c r="D73" s="3">
        <f>IF(OR(Inventory!P73="Reorder",Inventory!P73="Out"),Inventory!E73,"")</f>
        <v/>
      </c>
      <c r="E73" s="3">
        <f>IF(OR(Inventory!P73="Reorder",Inventory!P73="Out"),Inventory!M73,"")</f>
        <v/>
      </c>
      <c r="F73" s="3">
        <f>IF(OR(Inventory!P73="Reorder",Inventory!P73="Out"),Inventory!N73,"")</f>
        <v/>
      </c>
      <c r="G73" s="3">
        <f>IF(OR(Inventory!P73="Reorder",Inventory!P73="Out"),Inventory!O73,"")</f>
        <v/>
      </c>
      <c r="H73" s="3">
        <f>IF(OR(Inventory!P73="Reorder",Inventory!P73="Out"),Inventory!P73,"")</f>
        <v/>
      </c>
    </row>
    <row r="74">
      <c r="A74" s="3">
        <f>IF(OR(Inventory!P74="Reorder",Inventory!P74="Out"),Inventory!A74,"")</f>
        <v/>
      </c>
      <c r="B74" s="3">
        <f>IF(OR(Inventory!P74="Reorder",Inventory!P74="Out"),Inventory!B74,"")</f>
        <v/>
      </c>
      <c r="C74" s="3">
        <f>IF(OR(Inventory!P74="Reorder",Inventory!P74="Out"),Inventory!C74,"")</f>
        <v/>
      </c>
      <c r="D74" s="3">
        <f>IF(OR(Inventory!P74="Reorder",Inventory!P74="Out"),Inventory!E74,"")</f>
        <v/>
      </c>
      <c r="E74" s="3">
        <f>IF(OR(Inventory!P74="Reorder",Inventory!P74="Out"),Inventory!M74,"")</f>
        <v/>
      </c>
      <c r="F74" s="3">
        <f>IF(OR(Inventory!P74="Reorder",Inventory!P74="Out"),Inventory!N74,"")</f>
        <v/>
      </c>
      <c r="G74" s="3">
        <f>IF(OR(Inventory!P74="Reorder",Inventory!P74="Out"),Inventory!O74,"")</f>
        <v/>
      </c>
      <c r="H74" s="3">
        <f>IF(OR(Inventory!P74="Reorder",Inventory!P74="Out"),Inventory!P74,"")</f>
        <v/>
      </c>
    </row>
    <row r="75">
      <c r="A75" s="3">
        <f>IF(OR(Inventory!P75="Reorder",Inventory!P75="Out"),Inventory!A75,"")</f>
        <v/>
      </c>
      <c r="B75" s="3">
        <f>IF(OR(Inventory!P75="Reorder",Inventory!P75="Out"),Inventory!B75,"")</f>
        <v/>
      </c>
      <c r="C75" s="3">
        <f>IF(OR(Inventory!P75="Reorder",Inventory!P75="Out"),Inventory!C75,"")</f>
        <v/>
      </c>
      <c r="D75" s="3">
        <f>IF(OR(Inventory!P75="Reorder",Inventory!P75="Out"),Inventory!E75,"")</f>
        <v/>
      </c>
      <c r="E75" s="3">
        <f>IF(OR(Inventory!P75="Reorder",Inventory!P75="Out"),Inventory!M75,"")</f>
        <v/>
      </c>
      <c r="F75" s="3">
        <f>IF(OR(Inventory!P75="Reorder",Inventory!P75="Out"),Inventory!N75,"")</f>
        <v/>
      </c>
      <c r="G75" s="3">
        <f>IF(OR(Inventory!P75="Reorder",Inventory!P75="Out"),Inventory!O75,"")</f>
        <v/>
      </c>
      <c r="H75" s="3">
        <f>IF(OR(Inventory!P75="Reorder",Inventory!P75="Out"),Inventory!P75,"")</f>
        <v/>
      </c>
    </row>
    <row r="76">
      <c r="A76" s="3">
        <f>IF(OR(Inventory!P76="Reorder",Inventory!P76="Out"),Inventory!A76,"")</f>
        <v/>
      </c>
      <c r="B76" s="3">
        <f>IF(OR(Inventory!P76="Reorder",Inventory!P76="Out"),Inventory!B76,"")</f>
        <v/>
      </c>
      <c r="C76" s="3">
        <f>IF(OR(Inventory!P76="Reorder",Inventory!P76="Out"),Inventory!C76,"")</f>
        <v/>
      </c>
      <c r="D76" s="3">
        <f>IF(OR(Inventory!P76="Reorder",Inventory!P76="Out"),Inventory!E76,"")</f>
        <v/>
      </c>
      <c r="E76" s="3">
        <f>IF(OR(Inventory!P76="Reorder",Inventory!P76="Out"),Inventory!M76,"")</f>
        <v/>
      </c>
      <c r="F76" s="3">
        <f>IF(OR(Inventory!P76="Reorder",Inventory!P76="Out"),Inventory!N76,"")</f>
        <v/>
      </c>
      <c r="G76" s="3">
        <f>IF(OR(Inventory!P76="Reorder",Inventory!P76="Out"),Inventory!O76,"")</f>
        <v/>
      </c>
      <c r="H76" s="3">
        <f>IF(OR(Inventory!P76="Reorder",Inventory!P76="Out"),Inventory!P76,"")</f>
        <v/>
      </c>
    </row>
    <row r="77">
      <c r="A77" s="3">
        <f>IF(OR(Inventory!P77="Reorder",Inventory!P77="Out"),Inventory!A77,"")</f>
        <v/>
      </c>
      <c r="B77" s="3">
        <f>IF(OR(Inventory!P77="Reorder",Inventory!P77="Out"),Inventory!B77,"")</f>
        <v/>
      </c>
      <c r="C77" s="3">
        <f>IF(OR(Inventory!P77="Reorder",Inventory!P77="Out"),Inventory!C77,"")</f>
        <v/>
      </c>
      <c r="D77" s="3">
        <f>IF(OR(Inventory!P77="Reorder",Inventory!P77="Out"),Inventory!E77,"")</f>
        <v/>
      </c>
      <c r="E77" s="3">
        <f>IF(OR(Inventory!P77="Reorder",Inventory!P77="Out"),Inventory!M77,"")</f>
        <v/>
      </c>
      <c r="F77" s="3">
        <f>IF(OR(Inventory!P77="Reorder",Inventory!P77="Out"),Inventory!N77,"")</f>
        <v/>
      </c>
      <c r="G77" s="3">
        <f>IF(OR(Inventory!P77="Reorder",Inventory!P77="Out"),Inventory!O77,"")</f>
        <v/>
      </c>
      <c r="H77" s="3">
        <f>IF(OR(Inventory!P77="Reorder",Inventory!P77="Out"),Inventory!P77,"")</f>
        <v/>
      </c>
    </row>
    <row r="78">
      <c r="A78" s="3">
        <f>IF(OR(Inventory!P78="Reorder",Inventory!P78="Out"),Inventory!A78,"")</f>
        <v/>
      </c>
      <c r="B78" s="3">
        <f>IF(OR(Inventory!P78="Reorder",Inventory!P78="Out"),Inventory!B78,"")</f>
        <v/>
      </c>
      <c r="C78" s="3">
        <f>IF(OR(Inventory!P78="Reorder",Inventory!P78="Out"),Inventory!C78,"")</f>
        <v/>
      </c>
      <c r="D78" s="3">
        <f>IF(OR(Inventory!P78="Reorder",Inventory!P78="Out"),Inventory!E78,"")</f>
        <v/>
      </c>
      <c r="E78" s="3">
        <f>IF(OR(Inventory!P78="Reorder",Inventory!P78="Out"),Inventory!M78,"")</f>
        <v/>
      </c>
      <c r="F78" s="3">
        <f>IF(OR(Inventory!P78="Reorder",Inventory!P78="Out"),Inventory!N78,"")</f>
        <v/>
      </c>
      <c r="G78" s="3">
        <f>IF(OR(Inventory!P78="Reorder",Inventory!P78="Out"),Inventory!O78,"")</f>
        <v/>
      </c>
      <c r="H78" s="3">
        <f>IF(OR(Inventory!P78="Reorder",Inventory!P78="Out"),Inventory!P78,"")</f>
        <v/>
      </c>
    </row>
    <row r="79">
      <c r="A79" s="3">
        <f>IF(OR(Inventory!P79="Reorder",Inventory!P79="Out"),Inventory!A79,"")</f>
        <v/>
      </c>
      <c r="B79" s="3">
        <f>IF(OR(Inventory!P79="Reorder",Inventory!P79="Out"),Inventory!B79,"")</f>
        <v/>
      </c>
      <c r="C79" s="3">
        <f>IF(OR(Inventory!P79="Reorder",Inventory!P79="Out"),Inventory!C79,"")</f>
        <v/>
      </c>
      <c r="D79" s="3">
        <f>IF(OR(Inventory!P79="Reorder",Inventory!P79="Out"),Inventory!E79,"")</f>
        <v/>
      </c>
      <c r="E79" s="3">
        <f>IF(OR(Inventory!P79="Reorder",Inventory!P79="Out"),Inventory!M79,"")</f>
        <v/>
      </c>
      <c r="F79" s="3">
        <f>IF(OR(Inventory!P79="Reorder",Inventory!P79="Out"),Inventory!N79,"")</f>
        <v/>
      </c>
      <c r="G79" s="3">
        <f>IF(OR(Inventory!P79="Reorder",Inventory!P79="Out"),Inventory!O79,"")</f>
        <v/>
      </c>
      <c r="H79" s="3">
        <f>IF(OR(Inventory!P79="Reorder",Inventory!P79="Out"),Inventory!P79,"")</f>
        <v/>
      </c>
    </row>
    <row r="80">
      <c r="A80" s="3">
        <f>IF(OR(Inventory!P80="Reorder",Inventory!P80="Out"),Inventory!A80,"")</f>
        <v/>
      </c>
      <c r="B80" s="3">
        <f>IF(OR(Inventory!P80="Reorder",Inventory!P80="Out"),Inventory!B80,"")</f>
        <v/>
      </c>
      <c r="C80" s="3">
        <f>IF(OR(Inventory!P80="Reorder",Inventory!P80="Out"),Inventory!C80,"")</f>
        <v/>
      </c>
      <c r="D80" s="3">
        <f>IF(OR(Inventory!P80="Reorder",Inventory!P80="Out"),Inventory!E80,"")</f>
        <v/>
      </c>
      <c r="E80" s="3">
        <f>IF(OR(Inventory!P80="Reorder",Inventory!P80="Out"),Inventory!M80,"")</f>
        <v/>
      </c>
      <c r="F80" s="3">
        <f>IF(OR(Inventory!P80="Reorder",Inventory!P80="Out"),Inventory!N80,"")</f>
        <v/>
      </c>
      <c r="G80" s="3">
        <f>IF(OR(Inventory!P80="Reorder",Inventory!P80="Out"),Inventory!O80,"")</f>
        <v/>
      </c>
      <c r="H80" s="3">
        <f>IF(OR(Inventory!P80="Reorder",Inventory!P80="Out"),Inventory!P80,"")</f>
        <v/>
      </c>
    </row>
    <row r="81">
      <c r="A81" s="3">
        <f>IF(OR(Inventory!P81="Reorder",Inventory!P81="Out"),Inventory!A81,"")</f>
        <v/>
      </c>
      <c r="B81" s="3">
        <f>IF(OR(Inventory!P81="Reorder",Inventory!P81="Out"),Inventory!B81,"")</f>
        <v/>
      </c>
      <c r="C81" s="3">
        <f>IF(OR(Inventory!P81="Reorder",Inventory!P81="Out"),Inventory!C81,"")</f>
        <v/>
      </c>
      <c r="D81" s="3">
        <f>IF(OR(Inventory!P81="Reorder",Inventory!P81="Out"),Inventory!E81,"")</f>
        <v/>
      </c>
      <c r="E81" s="3">
        <f>IF(OR(Inventory!P81="Reorder",Inventory!P81="Out"),Inventory!M81,"")</f>
        <v/>
      </c>
      <c r="F81" s="3">
        <f>IF(OR(Inventory!P81="Reorder",Inventory!P81="Out"),Inventory!N81,"")</f>
        <v/>
      </c>
      <c r="G81" s="3">
        <f>IF(OR(Inventory!P81="Reorder",Inventory!P81="Out"),Inventory!O81,"")</f>
        <v/>
      </c>
      <c r="H81" s="3">
        <f>IF(OR(Inventory!P81="Reorder",Inventory!P81="Out"),Inventory!P81,"")</f>
        <v/>
      </c>
    </row>
    <row r="82">
      <c r="A82" s="3">
        <f>IF(OR(Inventory!P82="Reorder",Inventory!P82="Out"),Inventory!A82,"")</f>
        <v/>
      </c>
      <c r="B82" s="3">
        <f>IF(OR(Inventory!P82="Reorder",Inventory!P82="Out"),Inventory!B82,"")</f>
        <v/>
      </c>
      <c r="C82" s="3">
        <f>IF(OR(Inventory!P82="Reorder",Inventory!P82="Out"),Inventory!C82,"")</f>
        <v/>
      </c>
      <c r="D82" s="3">
        <f>IF(OR(Inventory!P82="Reorder",Inventory!P82="Out"),Inventory!E82,"")</f>
        <v/>
      </c>
      <c r="E82" s="3">
        <f>IF(OR(Inventory!P82="Reorder",Inventory!P82="Out"),Inventory!M82,"")</f>
        <v/>
      </c>
      <c r="F82" s="3">
        <f>IF(OR(Inventory!P82="Reorder",Inventory!P82="Out"),Inventory!N82,"")</f>
        <v/>
      </c>
      <c r="G82" s="3">
        <f>IF(OR(Inventory!P82="Reorder",Inventory!P82="Out"),Inventory!O82,"")</f>
        <v/>
      </c>
      <c r="H82" s="3">
        <f>IF(OR(Inventory!P82="Reorder",Inventory!P82="Out"),Inventory!P82,"")</f>
        <v/>
      </c>
    </row>
    <row r="83">
      <c r="A83" s="3">
        <f>IF(OR(Inventory!P83="Reorder",Inventory!P83="Out"),Inventory!A83,"")</f>
        <v/>
      </c>
      <c r="B83" s="3">
        <f>IF(OR(Inventory!P83="Reorder",Inventory!P83="Out"),Inventory!B83,"")</f>
        <v/>
      </c>
      <c r="C83" s="3">
        <f>IF(OR(Inventory!P83="Reorder",Inventory!P83="Out"),Inventory!C83,"")</f>
        <v/>
      </c>
      <c r="D83" s="3">
        <f>IF(OR(Inventory!P83="Reorder",Inventory!P83="Out"),Inventory!E83,"")</f>
        <v/>
      </c>
      <c r="E83" s="3">
        <f>IF(OR(Inventory!P83="Reorder",Inventory!P83="Out"),Inventory!M83,"")</f>
        <v/>
      </c>
      <c r="F83" s="3">
        <f>IF(OR(Inventory!P83="Reorder",Inventory!P83="Out"),Inventory!N83,"")</f>
        <v/>
      </c>
      <c r="G83" s="3">
        <f>IF(OR(Inventory!P83="Reorder",Inventory!P83="Out"),Inventory!O83,"")</f>
        <v/>
      </c>
      <c r="H83" s="3">
        <f>IF(OR(Inventory!P83="Reorder",Inventory!P83="Out"),Inventory!P83,"")</f>
        <v/>
      </c>
    </row>
    <row r="84">
      <c r="A84" s="3">
        <f>IF(OR(Inventory!P84="Reorder",Inventory!P84="Out"),Inventory!A84,"")</f>
        <v/>
      </c>
      <c r="B84" s="3">
        <f>IF(OR(Inventory!P84="Reorder",Inventory!P84="Out"),Inventory!B84,"")</f>
        <v/>
      </c>
      <c r="C84" s="3">
        <f>IF(OR(Inventory!P84="Reorder",Inventory!P84="Out"),Inventory!C84,"")</f>
        <v/>
      </c>
      <c r="D84" s="3">
        <f>IF(OR(Inventory!P84="Reorder",Inventory!P84="Out"),Inventory!E84,"")</f>
        <v/>
      </c>
      <c r="E84" s="3">
        <f>IF(OR(Inventory!P84="Reorder",Inventory!P84="Out"),Inventory!M84,"")</f>
        <v/>
      </c>
      <c r="F84" s="3">
        <f>IF(OR(Inventory!P84="Reorder",Inventory!P84="Out"),Inventory!N84,"")</f>
        <v/>
      </c>
      <c r="G84" s="3">
        <f>IF(OR(Inventory!P84="Reorder",Inventory!P84="Out"),Inventory!O84,"")</f>
        <v/>
      </c>
      <c r="H84" s="3">
        <f>IF(OR(Inventory!P84="Reorder",Inventory!P84="Out"),Inventory!P84,"")</f>
        <v/>
      </c>
    </row>
    <row r="85">
      <c r="A85" s="3">
        <f>IF(OR(Inventory!P85="Reorder",Inventory!P85="Out"),Inventory!A85,"")</f>
        <v/>
      </c>
      <c r="B85" s="3">
        <f>IF(OR(Inventory!P85="Reorder",Inventory!P85="Out"),Inventory!B85,"")</f>
        <v/>
      </c>
      <c r="C85" s="3">
        <f>IF(OR(Inventory!P85="Reorder",Inventory!P85="Out"),Inventory!C85,"")</f>
        <v/>
      </c>
      <c r="D85" s="3">
        <f>IF(OR(Inventory!P85="Reorder",Inventory!P85="Out"),Inventory!E85,"")</f>
        <v/>
      </c>
      <c r="E85" s="3">
        <f>IF(OR(Inventory!P85="Reorder",Inventory!P85="Out"),Inventory!M85,"")</f>
        <v/>
      </c>
      <c r="F85" s="3">
        <f>IF(OR(Inventory!P85="Reorder",Inventory!P85="Out"),Inventory!N85,"")</f>
        <v/>
      </c>
      <c r="G85" s="3">
        <f>IF(OR(Inventory!P85="Reorder",Inventory!P85="Out"),Inventory!O85,"")</f>
        <v/>
      </c>
      <c r="H85" s="3">
        <f>IF(OR(Inventory!P85="Reorder",Inventory!P85="Out"),Inventory!P85,"")</f>
        <v/>
      </c>
    </row>
    <row r="86">
      <c r="A86" s="3">
        <f>IF(OR(Inventory!P86="Reorder",Inventory!P86="Out"),Inventory!A86,"")</f>
        <v/>
      </c>
      <c r="B86" s="3">
        <f>IF(OR(Inventory!P86="Reorder",Inventory!P86="Out"),Inventory!B86,"")</f>
        <v/>
      </c>
      <c r="C86" s="3">
        <f>IF(OR(Inventory!P86="Reorder",Inventory!P86="Out"),Inventory!C86,"")</f>
        <v/>
      </c>
      <c r="D86" s="3">
        <f>IF(OR(Inventory!P86="Reorder",Inventory!P86="Out"),Inventory!E86,"")</f>
        <v/>
      </c>
      <c r="E86" s="3">
        <f>IF(OR(Inventory!P86="Reorder",Inventory!P86="Out"),Inventory!M86,"")</f>
        <v/>
      </c>
      <c r="F86" s="3">
        <f>IF(OR(Inventory!P86="Reorder",Inventory!P86="Out"),Inventory!N86,"")</f>
        <v/>
      </c>
      <c r="G86" s="3">
        <f>IF(OR(Inventory!P86="Reorder",Inventory!P86="Out"),Inventory!O86,"")</f>
        <v/>
      </c>
      <c r="H86" s="3">
        <f>IF(OR(Inventory!P86="Reorder",Inventory!P86="Out"),Inventory!P86,"")</f>
        <v/>
      </c>
    </row>
    <row r="87">
      <c r="A87" s="3">
        <f>IF(OR(Inventory!P87="Reorder",Inventory!P87="Out"),Inventory!A87,"")</f>
        <v/>
      </c>
      <c r="B87" s="3">
        <f>IF(OR(Inventory!P87="Reorder",Inventory!P87="Out"),Inventory!B87,"")</f>
        <v/>
      </c>
      <c r="C87" s="3">
        <f>IF(OR(Inventory!P87="Reorder",Inventory!P87="Out"),Inventory!C87,"")</f>
        <v/>
      </c>
      <c r="D87" s="3">
        <f>IF(OR(Inventory!P87="Reorder",Inventory!P87="Out"),Inventory!E87,"")</f>
        <v/>
      </c>
      <c r="E87" s="3">
        <f>IF(OR(Inventory!P87="Reorder",Inventory!P87="Out"),Inventory!M87,"")</f>
        <v/>
      </c>
      <c r="F87" s="3">
        <f>IF(OR(Inventory!P87="Reorder",Inventory!P87="Out"),Inventory!N87,"")</f>
        <v/>
      </c>
      <c r="G87" s="3">
        <f>IF(OR(Inventory!P87="Reorder",Inventory!P87="Out"),Inventory!O87,"")</f>
        <v/>
      </c>
      <c r="H87" s="3">
        <f>IF(OR(Inventory!P87="Reorder",Inventory!P87="Out"),Inventory!P87,"")</f>
        <v/>
      </c>
    </row>
    <row r="88">
      <c r="A88" s="3">
        <f>IF(OR(Inventory!P88="Reorder",Inventory!P88="Out"),Inventory!A88,"")</f>
        <v/>
      </c>
      <c r="B88" s="3">
        <f>IF(OR(Inventory!P88="Reorder",Inventory!P88="Out"),Inventory!B88,"")</f>
        <v/>
      </c>
      <c r="C88" s="3">
        <f>IF(OR(Inventory!P88="Reorder",Inventory!P88="Out"),Inventory!C88,"")</f>
        <v/>
      </c>
      <c r="D88" s="3">
        <f>IF(OR(Inventory!P88="Reorder",Inventory!P88="Out"),Inventory!E88,"")</f>
        <v/>
      </c>
      <c r="E88" s="3">
        <f>IF(OR(Inventory!P88="Reorder",Inventory!P88="Out"),Inventory!M88,"")</f>
        <v/>
      </c>
      <c r="F88" s="3">
        <f>IF(OR(Inventory!P88="Reorder",Inventory!P88="Out"),Inventory!N88,"")</f>
        <v/>
      </c>
      <c r="G88" s="3">
        <f>IF(OR(Inventory!P88="Reorder",Inventory!P88="Out"),Inventory!O88,"")</f>
        <v/>
      </c>
      <c r="H88" s="3">
        <f>IF(OR(Inventory!P88="Reorder",Inventory!P88="Out"),Inventory!P88,"")</f>
        <v/>
      </c>
    </row>
    <row r="89">
      <c r="A89" s="3">
        <f>IF(OR(Inventory!P89="Reorder",Inventory!P89="Out"),Inventory!A89,"")</f>
        <v/>
      </c>
      <c r="B89" s="3">
        <f>IF(OR(Inventory!P89="Reorder",Inventory!P89="Out"),Inventory!B89,"")</f>
        <v/>
      </c>
      <c r="C89" s="3">
        <f>IF(OR(Inventory!P89="Reorder",Inventory!P89="Out"),Inventory!C89,"")</f>
        <v/>
      </c>
      <c r="D89" s="3">
        <f>IF(OR(Inventory!P89="Reorder",Inventory!P89="Out"),Inventory!E89,"")</f>
        <v/>
      </c>
      <c r="E89" s="3">
        <f>IF(OR(Inventory!P89="Reorder",Inventory!P89="Out"),Inventory!M89,"")</f>
        <v/>
      </c>
      <c r="F89" s="3">
        <f>IF(OR(Inventory!P89="Reorder",Inventory!P89="Out"),Inventory!N89,"")</f>
        <v/>
      </c>
      <c r="G89" s="3">
        <f>IF(OR(Inventory!P89="Reorder",Inventory!P89="Out"),Inventory!O89,"")</f>
        <v/>
      </c>
      <c r="H89" s="3">
        <f>IF(OR(Inventory!P89="Reorder",Inventory!P89="Out"),Inventory!P89,"")</f>
        <v/>
      </c>
    </row>
    <row r="90">
      <c r="A90" s="3">
        <f>IF(OR(Inventory!P90="Reorder",Inventory!P90="Out"),Inventory!A90,"")</f>
        <v/>
      </c>
      <c r="B90" s="3">
        <f>IF(OR(Inventory!P90="Reorder",Inventory!P90="Out"),Inventory!B90,"")</f>
        <v/>
      </c>
      <c r="C90" s="3">
        <f>IF(OR(Inventory!P90="Reorder",Inventory!P90="Out"),Inventory!C90,"")</f>
        <v/>
      </c>
      <c r="D90" s="3">
        <f>IF(OR(Inventory!P90="Reorder",Inventory!P90="Out"),Inventory!E90,"")</f>
        <v/>
      </c>
      <c r="E90" s="3">
        <f>IF(OR(Inventory!P90="Reorder",Inventory!P90="Out"),Inventory!M90,"")</f>
        <v/>
      </c>
      <c r="F90" s="3">
        <f>IF(OR(Inventory!P90="Reorder",Inventory!P90="Out"),Inventory!N90,"")</f>
        <v/>
      </c>
      <c r="G90" s="3">
        <f>IF(OR(Inventory!P90="Reorder",Inventory!P90="Out"),Inventory!O90,"")</f>
        <v/>
      </c>
      <c r="H90" s="3">
        <f>IF(OR(Inventory!P90="Reorder",Inventory!P90="Out"),Inventory!P90,"")</f>
        <v/>
      </c>
    </row>
    <row r="91">
      <c r="A91" s="3">
        <f>IF(OR(Inventory!P91="Reorder",Inventory!P91="Out"),Inventory!A91,"")</f>
        <v/>
      </c>
      <c r="B91" s="3">
        <f>IF(OR(Inventory!P91="Reorder",Inventory!P91="Out"),Inventory!B91,"")</f>
        <v/>
      </c>
      <c r="C91" s="3">
        <f>IF(OR(Inventory!P91="Reorder",Inventory!P91="Out"),Inventory!C91,"")</f>
        <v/>
      </c>
      <c r="D91" s="3">
        <f>IF(OR(Inventory!P91="Reorder",Inventory!P91="Out"),Inventory!E91,"")</f>
        <v/>
      </c>
      <c r="E91" s="3">
        <f>IF(OR(Inventory!P91="Reorder",Inventory!P91="Out"),Inventory!M91,"")</f>
        <v/>
      </c>
      <c r="F91" s="3">
        <f>IF(OR(Inventory!P91="Reorder",Inventory!P91="Out"),Inventory!N91,"")</f>
        <v/>
      </c>
      <c r="G91" s="3">
        <f>IF(OR(Inventory!P91="Reorder",Inventory!P91="Out"),Inventory!O91,"")</f>
        <v/>
      </c>
      <c r="H91" s="3">
        <f>IF(OR(Inventory!P91="Reorder",Inventory!P91="Out"),Inventory!P91,"")</f>
        <v/>
      </c>
    </row>
    <row r="92">
      <c r="A92" s="3">
        <f>IF(OR(Inventory!P92="Reorder",Inventory!P92="Out"),Inventory!A92,"")</f>
        <v/>
      </c>
      <c r="B92" s="3">
        <f>IF(OR(Inventory!P92="Reorder",Inventory!P92="Out"),Inventory!B92,"")</f>
        <v/>
      </c>
      <c r="C92" s="3">
        <f>IF(OR(Inventory!P92="Reorder",Inventory!P92="Out"),Inventory!C92,"")</f>
        <v/>
      </c>
      <c r="D92" s="3">
        <f>IF(OR(Inventory!P92="Reorder",Inventory!P92="Out"),Inventory!E92,"")</f>
        <v/>
      </c>
      <c r="E92" s="3">
        <f>IF(OR(Inventory!P92="Reorder",Inventory!P92="Out"),Inventory!M92,"")</f>
        <v/>
      </c>
      <c r="F92" s="3">
        <f>IF(OR(Inventory!P92="Reorder",Inventory!P92="Out"),Inventory!N92,"")</f>
        <v/>
      </c>
      <c r="G92" s="3">
        <f>IF(OR(Inventory!P92="Reorder",Inventory!P92="Out"),Inventory!O92,"")</f>
        <v/>
      </c>
      <c r="H92" s="3">
        <f>IF(OR(Inventory!P92="Reorder",Inventory!P92="Out"),Inventory!P92,"")</f>
        <v/>
      </c>
    </row>
    <row r="93">
      <c r="A93" s="3">
        <f>IF(OR(Inventory!P93="Reorder",Inventory!P93="Out"),Inventory!A93,"")</f>
        <v/>
      </c>
      <c r="B93" s="3">
        <f>IF(OR(Inventory!P93="Reorder",Inventory!P93="Out"),Inventory!B93,"")</f>
        <v/>
      </c>
      <c r="C93" s="3">
        <f>IF(OR(Inventory!P93="Reorder",Inventory!P93="Out"),Inventory!C93,"")</f>
        <v/>
      </c>
      <c r="D93" s="3">
        <f>IF(OR(Inventory!P93="Reorder",Inventory!P93="Out"),Inventory!E93,"")</f>
        <v/>
      </c>
      <c r="E93" s="3">
        <f>IF(OR(Inventory!P93="Reorder",Inventory!P93="Out"),Inventory!M93,"")</f>
        <v/>
      </c>
      <c r="F93" s="3">
        <f>IF(OR(Inventory!P93="Reorder",Inventory!P93="Out"),Inventory!N93,"")</f>
        <v/>
      </c>
      <c r="G93" s="3">
        <f>IF(OR(Inventory!P93="Reorder",Inventory!P93="Out"),Inventory!O93,"")</f>
        <v/>
      </c>
      <c r="H93" s="3">
        <f>IF(OR(Inventory!P93="Reorder",Inventory!P93="Out"),Inventory!P93,"")</f>
        <v/>
      </c>
    </row>
    <row r="94">
      <c r="A94" s="3">
        <f>IF(OR(Inventory!P94="Reorder",Inventory!P94="Out"),Inventory!A94,"")</f>
        <v/>
      </c>
      <c r="B94" s="3">
        <f>IF(OR(Inventory!P94="Reorder",Inventory!P94="Out"),Inventory!B94,"")</f>
        <v/>
      </c>
      <c r="C94" s="3">
        <f>IF(OR(Inventory!P94="Reorder",Inventory!P94="Out"),Inventory!C94,"")</f>
        <v/>
      </c>
      <c r="D94" s="3">
        <f>IF(OR(Inventory!P94="Reorder",Inventory!P94="Out"),Inventory!E94,"")</f>
        <v/>
      </c>
      <c r="E94" s="3">
        <f>IF(OR(Inventory!P94="Reorder",Inventory!P94="Out"),Inventory!M94,"")</f>
        <v/>
      </c>
      <c r="F94" s="3">
        <f>IF(OR(Inventory!P94="Reorder",Inventory!P94="Out"),Inventory!N94,"")</f>
        <v/>
      </c>
      <c r="G94" s="3">
        <f>IF(OR(Inventory!P94="Reorder",Inventory!P94="Out"),Inventory!O94,"")</f>
        <v/>
      </c>
      <c r="H94" s="3">
        <f>IF(OR(Inventory!P94="Reorder",Inventory!P94="Out"),Inventory!P94,"")</f>
        <v/>
      </c>
    </row>
    <row r="95">
      <c r="A95" s="3">
        <f>IF(OR(Inventory!P95="Reorder",Inventory!P95="Out"),Inventory!A95,"")</f>
        <v/>
      </c>
      <c r="B95" s="3">
        <f>IF(OR(Inventory!P95="Reorder",Inventory!P95="Out"),Inventory!B95,"")</f>
        <v/>
      </c>
      <c r="C95" s="3">
        <f>IF(OR(Inventory!P95="Reorder",Inventory!P95="Out"),Inventory!C95,"")</f>
        <v/>
      </c>
      <c r="D95" s="3">
        <f>IF(OR(Inventory!P95="Reorder",Inventory!P95="Out"),Inventory!E95,"")</f>
        <v/>
      </c>
      <c r="E95" s="3">
        <f>IF(OR(Inventory!P95="Reorder",Inventory!P95="Out"),Inventory!M95,"")</f>
        <v/>
      </c>
      <c r="F95" s="3">
        <f>IF(OR(Inventory!P95="Reorder",Inventory!P95="Out"),Inventory!N95,"")</f>
        <v/>
      </c>
      <c r="G95" s="3">
        <f>IF(OR(Inventory!P95="Reorder",Inventory!P95="Out"),Inventory!O95,"")</f>
        <v/>
      </c>
      <c r="H95" s="3">
        <f>IF(OR(Inventory!P95="Reorder",Inventory!P95="Out"),Inventory!P95,"")</f>
        <v/>
      </c>
    </row>
    <row r="96">
      <c r="A96" s="3">
        <f>IF(OR(Inventory!P96="Reorder",Inventory!P96="Out"),Inventory!A96,"")</f>
        <v/>
      </c>
      <c r="B96" s="3">
        <f>IF(OR(Inventory!P96="Reorder",Inventory!P96="Out"),Inventory!B96,"")</f>
        <v/>
      </c>
      <c r="C96" s="3">
        <f>IF(OR(Inventory!P96="Reorder",Inventory!P96="Out"),Inventory!C96,"")</f>
        <v/>
      </c>
      <c r="D96" s="3">
        <f>IF(OR(Inventory!P96="Reorder",Inventory!P96="Out"),Inventory!E96,"")</f>
        <v/>
      </c>
      <c r="E96" s="3">
        <f>IF(OR(Inventory!P96="Reorder",Inventory!P96="Out"),Inventory!M96,"")</f>
        <v/>
      </c>
      <c r="F96" s="3">
        <f>IF(OR(Inventory!P96="Reorder",Inventory!P96="Out"),Inventory!N96,"")</f>
        <v/>
      </c>
      <c r="G96" s="3">
        <f>IF(OR(Inventory!P96="Reorder",Inventory!P96="Out"),Inventory!O96,"")</f>
        <v/>
      </c>
      <c r="H96" s="3">
        <f>IF(OR(Inventory!P96="Reorder",Inventory!P96="Out"),Inventory!P96,"")</f>
        <v/>
      </c>
    </row>
    <row r="97">
      <c r="A97" s="3">
        <f>IF(OR(Inventory!P97="Reorder",Inventory!P97="Out"),Inventory!A97,"")</f>
        <v/>
      </c>
      <c r="B97" s="3">
        <f>IF(OR(Inventory!P97="Reorder",Inventory!P97="Out"),Inventory!B97,"")</f>
        <v/>
      </c>
      <c r="C97" s="3">
        <f>IF(OR(Inventory!P97="Reorder",Inventory!P97="Out"),Inventory!C97,"")</f>
        <v/>
      </c>
      <c r="D97" s="3">
        <f>IF(OR(Inventory!P97="Reorder",Inventory!P97="Out"),Inventory!E97,"")</f>
        <v/>
      </c>
      <c r="E97" s="3">
        <f>IF(OR(Inventory!P97="Reorder",Inventory!P97="Out"),Inventory!M97,"")</f>
        <v/>
      </c>
      <c r="F97" s="3">
        <f>IF(OR(Inventory!P97="Reorder",Inventory!P97="Out"),Inventory!N97,"")</f>
        <v/>
      </c>
      <c r="G97" s="3">
        <f>IF(OR(Inventory!P97="Reorder",Inventory!P97="Out"),Inventory!O97,"")</f>
        <v/>
      </c>
      <c r="H97" s="3">
        <f>IF(OR(Inventory!P97="Reorder",Inventory!P97="Out"),Inventory!P97,"")</f>
        <v/>
      </c>
    </row>
    <row r="98">
      <c r="A98" s="3">
        <f>IF(OR(Inventory!P98="Reorder",Inventory!P98="Out"),Inventory!A98,"")</f>
        <v/>
      </c>
      <c r="B98" s="3">
        <f>IF(OR(Inventory!P98="Reorder",Inventory!P98="Out"),Inventory!B98,"")</f>
        <v/>
      </c>
      <c r="C98" s="3">
        <f>IF(OR(Inventory!P98="Reorder",Inventory!P98="Out"),Inventory!C98,"")</f>
        <v/>
      </c>
      <c r="D98" s="3">
        <f>IF(OR(Inventory!P98="Reorder",Inventory!P98="Out"),Inventory!E98,"")</f>
        <v/>
      </c>
      <c r="E98" s="3">
        <f>IF(OR(Inventory!P98="Reorder",Inventory!P98="Out"),Inventory!M98,"")</f>
        <v/>
      </c>
      <c r="F98" s="3">
        <f>IF(OR(Inventory!P98="Reorder",Inventory!P98="Out"),Inventory!N98,"")</f>
        <v/>
      </c>
      <c r="G98" s="3">
        <f>IF(OR(Inventory!P98="Reorder",Inventory!P98="Out"),Inventory!O98,"")</f>
        <v/>
      </c>
      <c r="H98" s="3">
        <f>IF(OR(Inventory!P98="Reorder",Inventory!P98="Out"),Inventory!P98,"")</f>
        <v/>
      </c>
    </row>
    <row r="99">
      <c r="A99" s="3">
        <f>IF(OR(Inventory!P99="Reorder",Inventory!P99="Out"),Inventory!A99,"")</f>
        <v/>
      </c>
      <c r="B99" s="3">
        <f>IF(OR(Inventory!P99="Reorder",Inventory!P99="Out"),Inventory!B99,"")</f>
        <v/>
      </c>
      <c r="C99" s="3">
        <f>IF(OR(Inventory!P99="Reorder",Inventory!P99="Out"),Inventory!C99,"")</f>
        <v/>
      </c>
      <c r="D99" s="3">
        <f>IF(OR(Inventory!P99="Reorder",Inventory!P99="Out"),Inventory!E99,"")</f>
        <v/>
      </c>
      <c r="E99" s="3">
        <f>IF(OR(Inventory!P99="Reorder",Inventory!P99="Out"),Inventory!M99,"")</f>
        <v/>
      </c>
      <c r="F99" s="3">
        <f>IF(OR(Inventory!P99="Reorder",Inventory!P99="Out"),Inventory!N99,"")</f>
        <v/>
      </c>
      <c r="G99" s="3">
        <f>IF(OR(Inventory!P99="Reorder",Inventory!P99="Out"),Inventory!O99,"")</f>
        <v/>
      </c>
      <c r="H99" s="3">
        <f>IF(OR(Inventory!P99="Reorder",Inventory!P99="Out"),Inventory!P99,"")</f>
        <v/>
      </c>
    </row>
    <row r="100">
      <c r="A100" s="3">
        <f>IF(OR(Inventory!P100="Reorder",Inventory!P100="Out"),Inventory!A100,"")</f>
        <v/>
      </c>
      <c r="B100" s="3">
        <f>IF(OR(Inventory!P100="Reorder",Inventory!P100="Out"),Inventory!B100,"")</f>
        <v/>
      </c>
      <c r="C100" s="3">
        <f>IF(OR(Inventory!P100="Reorder",Inventory!P100="Out"),Inventory!C100,"")</f>
        <v/>
      </c>
      <c r="D100" s="3">
        <f>IF(OR(Inventory!P100="Reorder",Inventory!P100="Out"),Inventory!E100,"")</f>
        <v/>
      </c>
      <c r="E100" s="3">
        <f>IF(OR(Inventory!P100="Reorder",Inventory!P100="Out"),Inventory!M100,"")</f>
        <v/>
      </c>
      <c r="F100" s="3">
        <f>IF(OR(Inventory!P100="Reorder",Inventory!P100="Out"),Inventory!N100,"")</f>
        <v/>
      </c>
      <c r="G100" s="3">
        <f>IF(OR(Inventory!P100="Reorder",Inventory!P100="Out"),Inventory!O100,"")</f>
        <v/>
      </c>
      <c r="H100" s="3">
        <f>IF(OR(Inventory!P100="Reorder",Inventory!P100="Out"),Inventory!P100,"")</f>
        <v/>
      </c>
    </row>
    <row r="101">
      <c r="A101" s="3">
        <f>IF(OR(Inventory!P101="Reorder",Inventory!P101="Out"),Inventory!A101,"")</f>
        <v/>
      </c>
      <c r="B101" s="3">
        <f>IF(OR(Inventory!P101="Reorder",Inventory!P101="Out"),Inventory!B101,"")</f>
        <v/>
      </c>
      <c r="C101" s="3">
        <f>IF(OR(Inventory!P101="Reorder",Inventory!P101="Out"),Inventory!C101,"")</f>
        <v/>
      </c>
      <c r="D101" s="3">
        <f>IF(OR(Inventory!P101="Reorder",Inventory!P101="Out"),Inventory!E101,"")</f>
        <v/>
      </c>
      <c r="E101" s="3">
        <f>IF(OR(Inventory!P101="Reorder",Inventory!P101="Out"),Inventory!M101,"")</f>
        <v/>
      </c>
      <c r="F101" s="3">
        <f>IF(OR(Inventory!P101="Reorder",Inventory!P101="Out"),Inventory!N101,"")</f>
        <v/>
      </c>
      <c r="G101" s="3">
        <f>IF(OR(Inventory!P101="Reorder",Inventory!P101="Out"),Inventory!O101,"")</f>
        <v/>
      </c>
      <c r="H101" s="3">
        <f>IF(OR(Inventory!P101="Reorder",Inventory!P101="Out"),Inventory!P101,"")</f>
        <v/>
      </c>
    </row>
    <row r="102">
      <c r="A102" s="3">
        <f>IF(OR(Inventory!P102="Reorder",Inventory!P102="Out"),Inventory!A102,"")</f>
        <v/>
      </c>
      <c r="B102" s="3">
        <f>IF(OR(Inventory!P102="Reorder",Inventory!P102="Out"),Inventory!B102,"")</f>
        <v/>
      </c>
      <c r="C102" s="3">
        <f>IF(OR(Inventory!P102="Reorder",Inventory!P102="Out"),Inventory!C102,"")</f>
        <v/>
      </c>
      <c r="D102" s="3">
        <f>IF(OR(Inventory!P102="Reorder",Inventory!P102="Out"),Inventory!E102,"")</f>
        <v/>
      </c>
      <c r="E102" s="3">
        <f>IF(OR(Inventory!P102="Reorder",Inventory!P102="Out"),Inventory!M102,"")</f>
        <v/>
      </c>
      <c r="F102" s="3">
        <f>IF(OR(Inventory!P102="Reorder",Inventory!P102="Out"),Inventory!N102,"")</f>
        <v/>
      </c>
      <c r="G102" s="3">
        <f>IF(OR(Inventory!P102="Reorder",Inventory!P102="Out"),Inventory!O102,"")</f>
        <v/>
      </c>
      <c r="H102" s="3">
        <f>IF(OR(Inventory!P102="Reorder",Inventory!P102="Out"),Inventory!P102,"")</f>
        <v/>
      </c>
    </row>
    <row r="103">
      <c r="A103" s="3">
        <f>IF(OR(Inventory!P103="Reorder",Inventory!P103="Out"),Inventory!A103,"")</f>
        <v/>
      </c>
      <c r="B103" s="3">
        <f>IF(OR(Inventory!P103="Reorder",Inventory!P103="Out"),Inventory!B103,"")</f>
        <v/>
      </c>
      <c r="C103" s="3">
        <f>IF(OR(Inventory!P103="Reorder",Inventory!P103="Out"),Inventory!C103,"")</f>
        <v/>
      </c>
      <c r="D103" s="3">
        <f>IF(OR(Inventory!P103="Reorder",Inventory!P103="Out"),Inventory!E103,"")</f>
        <v/>
      </c>
      <c r="E103" s="3">
        <f>IF(OR(Inventory!P103="Reorder",Inventory!P103="Out"),Inventory!M103,"")</f>
        <v/>
      </c>
      <c r="F103" s="3">
        <f>IF(OR(Inventory!P103="Reorder",Inventory!P103="Out"),Inventory!N103,"")</f>
        <v/>
      </c>
      <c r="G103" s="3">
        <f>IF(OR(Inventory!P103="Reorder",Inventory!P103="Out"),Inventory!O103,"")</f>
        <v/>
      </c>
      <c r="H103" s="3">
        <f>IF(OR(Inventory!P103="Reorder",Inventory!P103="Out"),Inventory!P103,"")</f>
        <v/>
      </c>
    </row>
    <row r="104">
      <c r="A104" s="3">
        <f>IF(OR(Inventory!P104="Reorder",Inventory!P104="Out"),Inventory!A104,"")</f>
        <v/>
      </c>
      <c r="B104" s="3">
        <f>IF(OR(Inventory!P104="Reorder",Inventory!P104="Out"),Inventory!B104,"")</f>
        <v/>
      </c>
      <c r="C104" s="3">
        <f>IF(OR(Inventory!P104="Reorder",Inventory!P104="Out"),Inventory!C104,"")</f>
        <v/>
      </c>
      <c r="D104" s="3">
        <f>IF(OR(Inventory!P104="Reorder",Inventory!P104="Out"),Inventory!E104,"")</f>
        <v/>
      </c>
      <c r="E104" s="3">
        <f>IF(OR(Inventory!P104="Reorder",Inventory!P104="Out"),Inventory!M104,"")</f>
        <v/>
      </c>
      <c r="F104" s="3">
        <f>IF(OR(Inventory!P104="Reorder",Inventory!P104="Out"),Inventory!N104,"")</f>
        <v/>
      </c>
      <c r="G104" s="3">
        <f>IF(OR(Inventory!P104="Reorder",Inventory!P104="Out"),Inventory!O104,"")</f>
        <v/>
      </c>
      <c r="H104" s="3">
        <f>IF(OR(Inventory!P104="Reorder",Inventory!P104="Out"),Inventory!P104,"")</f>
        <v/>
      </c>
    </row>
    <row r="105">
      <c r="A105" s="3">
        <f>IF(OR(Inventory!P105="Reorder",Inventory!P105="Out"),Inventory!A105,"")</f>
        <v/>
      </c>
      <c r="B105" s="3">
        <f>IF(OR(Inventory!P105="Reorder",Inventory!P105="Out"),Inventory!B105,"")</f>
        <v/>
      </c>
      <c r="C105" s="3">
        <f>IF(OR(Inventory!P105="Reorder",Inventory!P105="Out"),Inventory!C105,"")</f>
        <v/>
      </c>
      <c r="D105" s="3">
        <f>IF(OR(Inventory!P105="Reorder",Inventory!P105="Out"),Inventory!E105,"")</f>
        <v/>
      </c>
      <c r="E105" s="3">
        <f>IF(OR(Inventory!P105="Reorder",Inventory!P105="Out"),Inventory!M105,"")</f>
        <v/>
      </c>
      <c r="F105" s="3">
        <f>IF(OR(Inventory!P105="Reorder",Inventory!P105="Out"),Inventory!N105,"")</f>
        <v/>
      </c>
      <c r="G105" s="3">
        <f>IF(OR(Inventory!P105="Reorder",Inventory!P105="Out"),Inventory!O105,"")</f>
        <v/>
      </c>
      <c r="H105" s="3">
        <f>IF(OR(Inventory!P105="Reorder",Inventory!P105="Out"),Inventory!P105,"")</f>
        <v/>
      </c>
    </row>
    <row r="106">
      <c r="A106" s="3">
        <f>IF(OR(Inventory!P106="Reorder",Inventory!P106="Out"),Inventory!A106,"")</f>
        <v/>
      </c>
      <c r="B106" s="3">
        <f>IF(OR(Inventory!P106="Reorder",Inventory!P106="Out"),Inventory!B106,"")</f>
        <v/>
      </c>
      <c r="C106" s="3">
        <f>IF(OR(Inventory!P106="Reorder",Inventory!P106="Out"),Inventory!C106,"")</f>
        <v/>
      </c>
      <c r="D106" s="3">
        <f>IF(OR(Inventory!P106="Reorder",Inventory!P106="Out"),Inventory!E106,"")</f>
        <v/>
      </c>
      <c r="E106" s="3">
        <f>IF(OR(Inventory!P106="Reorder",Inventory!P106="Out"),Inventory!M106,"")</f>
        <v/>
      </c>
      <c r="F106" s="3">
        <f>IF(OR(Inventory!P106="Reorder",Inventory!P106="Out"),Inventory!N106,"")</f>
        <v/>
      </c>
      <c r="G106" s="3">
        <f>IF(OR(Inventory!P106="Reorder",Inventory!P106="Out"),Inventory!O106,"")</f>
        <v/>
      </c>
      <c r="H106" s="3">
        <f>IF(OR(Inventory!P106="Reorder",Inventory!P106="Out"),Inventory!P106,"")</f>
        <v/>
      </c>
    </row>
    <row r="107">
      <c r="A107" s="3">
        <f>IF(OR(Inventory!P107="Reorder",Inventory!P107="Out"),Inventory!A107,"")</f>
        <v/>
      </c>
      <c r="B107" s="3">
        <f>IF(OR(Inventory!P107="Reorder",Inventory!P107="Out"),Inventory!B107,"")</f>
        <v/>
      </c>
      <c r="C107" s="3">
        <f>IF(OR(Inventory!P107="Reorder",Inventory!P107="Out"),Inventory!C107,"")</f>
        <v/>
      </c>
      <c r="D107" s="3">
        <f>IF(OR(Inventory!P107="Reorder",Inventory!P107="Out"),Inventory!E107,"")</f>
        <v/>
      </c>
      <c r="E107" s="3">
        <f>IF(OR(Inventory!P107="Reorder",Inventory!P107="Out"),Inventory!M107,"")</f>
        <v/>
      </c>
      <c r="F107" s="3">
        <f>IF(OR(Inventory!P107="Reorder",Inventory!P107="Out"),Inventory!N107,"")</f>
        <v/>
      </c>
      <c r="G107" s="3">
        <f>IF(OR(Inventory!P107="Reorder",Inventory!P107="Out"),Inventory!O107,"")</f>
        <v/>
      </c>
      <c r="H107" s="3">
        <f>IF(OR(Inventory!P107="Reorder",Inventory!P107="Out"),Inventory!P107,"")</f>
        <v/>
      </c>
    </row>
    <row r="108">
      <c r="A108" s="3">
        <f>IF(OR(Inventory!P108="Reorder",Inventory!P108="Out"),Inventory!A108,"")</f>
        <v/>
      </c>
      <c r="B108" s="3">
        <f>IF(OR(Inventory!P108="Reorder",Inventory!P108="Out"),Inventory!B108,"")</f>
        <v/>
      </c>
      <c r="C108" s="3">
        <f>IF(OR(Inventory!P108="Reorder",Inventory!P108="Out"),Inventory!C108,"")</f>
        <v/>
      </c>
      <c r="D108" s="3">
        <f>IF(OR(Inventory!P108="Reorder",Inventory!P108="Out"),Inventory!E108,"")</f>
        <v/>
      </c>
      <c r="E108" s="3">
        <f>IF(OR(Inventory!P108="Reorder",Inventory!P108="Out"),Inventory!M108,"")</f>
        <v/>
      </c>
      <c r="F108" s="3">
        <f>IF(OR(Inventory!P108="Reorder",Inventory!P108="Out"),Inventory!N108,"")</f>
        <v/>
      </c>
      <c r="G108" s="3">
        <f>IF(OR(Inventory!P108="Reorder",Inventory!P108="Out"),Inventory!O108,"")</f>
        <v/>
      </c>
      <c r="H108" s="3">
        <f>IF(OR(Inventory!P108="Reorder",Inventory!P108="Out"),Inventory!P108,"")</f>
        <v/>
      </c>
    </row>
    <row r="109">
      <c r="A109" s="3">
        <f>IF(OR(Inventory!P109="Reorder",Inventory!P109="Out"),Inventory!A109,"")</f>
        <v/>
      </c>
      <c r="B109" s="3">
        <f>IF(OR(Inventory!P109="Reorder",Inventory!P109="Out"),Inventory!B109,"")</f>
        <v/>
      </c>
      <c r="C109" s="3">
        <f>IF(OR(Inventory!P109="Reorder",Inventory!P109="Out"),Inventory!C109,"")</f>
        <v/>
      </c>
      <c r="D109" s="3">
        <f>IF(OR(Inventory!P109="Reorder",Inventory!P109="Out"),Inventory!E109,"")</f>
        <v/>
      </c>
      <c r="E109" s="3">
        <f>IF(OR(Inventory!P109="Reorder",Inventory!P109="Out"),Inventory!M109,"")</f>
        <v/>
      </c>
      <c r="F109" s="3">
        <f>IF(OR(Inventory!P109="Reorder",Inventory!P109="Out"),Inventory!N109,"")</f>
        <v/>
      </c>
      <c r="G109" s="3">
        <f>IF(OR(Inventory!P109="Reorder",Inventory!P109="Out"),Inventory!O109,"")</f>
        <v/>
      </c>
      <c r="H109" s="3">
        <f>IF(OR(Inventory!P109="Reorder",Inventory!P109="Out"),Inventory!P109,"")</f>
        <v/>
      </c>
    </row>
    <row r="110">
      <c r="A110" s="3">
        <f>IF(OR(Inventory!P110="Reorder",Inventory!P110="Out"),Inventory!A110,"")</f>
        <v/>
      </c>
      <c r="B110" s="3">
        <f>IF(OR(Inventory!P110="Reorder",Inventory!P110="Out"),Inventory!B110,"")</f>
        <v/>
      </c>
      <c r="C110" s="3">
        <f>IF(OR(Inventory!P110="Reorder",Inventory!P110="Out"),Inventory!C110,"")</f>
        <v/>
      </c>
      <c r="D110" s="3">
        <f>IF(OR(Inventory!P110="Reorder",Inventory!P110="Out"),Inventory!E110,"")</f>
        <v/>
      </c>
      <c r="E110" s="3">
        <f>IF(OR(Inventory!P110="Reorder",Inventory!P110="Out"),Inventory!M110,"")</f>
        <v/>
      </c>
      <c r="F110" s="3">
        <f>IF(OR(Inventory!P110="Reorder",Inventory!P110="Out"),Inventory!N110,"")</f>
        <v/>
      </c>
      <c r="G110" s="3">
        <f>IF(OR(Inventory!P110="Reorder",Inventory!P110="Out"),Inventory!O110,"")</f>
        <v/>
      </c>
      <c r="H110" s="3">
        <f>IF(OR(Inventory!P110="Reorder",Inventory!P110="Out"),Inventory!P110,"")</f>
        <v/>
      </c>
    </row>
    <row r="111">
      <c r="A111" s="3">
        <f>IF(OR(Inventory!P111="Reorder",Inventory!P111="Out"),Inventory!A111,"")</f>
        <v/>
      </c>
      <c r="B111" s="3">
        <f>IF(OR(Inventory!P111="Reorder",Inventory!P111="Out"),Inventory!B111,"")</f>
        <v/>
      </c>
      <c r="C111" s="3">
        <f>IF(OR(Inventory!P111="Reorder",Inventory!P111="Out"),Inventory!C111,"")</f>
        <v/>
      </c>
      <c r="D111" s="3">
        <f>IF(OR(Inventory!P111="Reorder",Inventory!P111="Out"),Inventory!E111,"")</f>
        <v/>
      </c>
      <c r="E111" s="3">
        <f>IF(OR(Inventory!P111="Reorder",Inventory!P111="Out"),Inventory!M111,"")</f>
        <v/>
      </c>
      <c r="F111" s="3">
        <f>IF(OR(Inventory!P111="Reorder",Inventory!P111="Out"),Inventory!N111,"")</f>
        <v/>
      </c>
      <c r="G111" s="3">
        <f>IF(OR(Inventory!P111="Reorder",Inventory!P111="Out"),Inventory!O111,"")</f>
        <v/>
      </c>
      <c r="H111" s="3">
        <f>IF(OR(Inventory!P111="Reorder",Inventory!P111="Out"),Inventory!P111,"")</f>
        <v/>
      </c>
    </row>
    <row r="112">
      <c r="A112" s="3">
        <f>IF(OR(Inventory!P112="Reorder",Inventory!P112="Out"),Inventory!A112,"")</f>
        <v/>
      </c>
      <c r="B112" s="3">
        <f>IF(OR(Inventory!P112="Reorder",Inventory!P112="Out"),Inventory!B112,"")</f>
        <v/>
      </c>
      <c r="C112" s="3">
        <f>IF(OR(Inventory!P112="Reorder",Inventory!P112="Out"),Inventory!C112,"")</f>
        <v/>
      </c>
      <c r="D112" s="3">
        <f>IF(OR(Inventory!P112="Reorder",Inventory!P112="Out"),Inventory!E112,"")</f>
        <v/>
      </c>
      <c r="E112" s="3">
        <f>IF(OR(Inventory!P112="Reorder",Inventory!P112="Out"),Inventory!M112,"")</f>
        <v/>
      </c>
      <c r="F112" s="3">
        <f>IF(OR(Inventory!P112="Reorder",Inventory!P112="Out"),Inventory!N112,"")</f>
        <v/>
      </c>
      <c r="G112" s="3">
        <f>IF(OR(Inventory!P112="Reorder",Inventory!P112="Out"),Inventory!O112,"")</f>
        <v/>
      </c>
      <c r="H112" s="3">
        <f>IF(OR(Inventory!P112="Reorder",Inventory!P112="Out"),Inventory!P112,"")</f>
        <v/>
      </c>
    </row>
    <row r="113">
      <c r="A113" s="3">
        <f>IF(OR(Inventory!P113="Reorder",Inventory!P113="Out"),Inventory!A113,"")</f>
        <v/>
      </c>
      <c r="B113" s="3">
        <f>IF(OR(Inventory!P113="Reorder",Inventory!P113="Out"),Inventory!B113,"")</f>
        <v/>
      </c>
      <c r="C113" s="3">
        <f>IF(OR(Inventory!P113="Reorder",Inventory!P113="Out"),Inventory!C113,"")</f>
        <v/>
      </c>
      <c r="D113" s="3">
        <f>IF(OR(Inventory!P113="Reorder",Inventory!P113="Out"),Inventory!E113,"")</f>
        <v/>
      </c>
      <c r="E113" s="3">
        <f>IF(OR(Inventory!P113="Reorder",Inventory!P113="Out"),Inventory!M113,"")</f>
        <v/>
      </c>
      <c r="F113" s="3">
        <f>IF(OR(Inventory!P113="Reorder",Inventory!P113="Out"),Inventory!N113,"")</f>
        <v/>
      </c>
      <c r="G113" s="3">
        <f>IF(OR(Inventory!P113="Reorder",Inventory!P113="Out"),Inventory!O113,"")</f>
        <v/>
      </c>
      <c r="H113" s="3">
        <f>IF(OR(Inventory!P113="Reorder",Inventory!P113="Out"),Inventory!P113,"")</f>
        <v/>
      </c>
    </row>
    <row r="114">
      <c r="A114" s="3">
        <f>IF(OR(Inventory!P114="Reorder",Inventory!P114="Out"),Inventory!A114,"")</f>
        <v/>
      </c>
      <c r="B114" s="3">
        <f>IF(OR(Inventory!P114="Reorder",Inventory!P114="Out"),Inventory!B114,"")</f>
        <v/>
      </c>
      <c r="C114" s="3">
        <f>IF(OR(Inventory!P114="Reorder",Inventory!P114="Out"),Inventory!C114,"")</f>
        <v/>
      </c>
      <c r="D114" s="3">
        <f>IF(OR(Inventory!P114="Reorder",Inventory!P114="Out"),Inventory!E114,"")</f>
        <v/>
      </c>
      <c r="E114" s="3">
        <f>IF(OR(Inventory!P114="Reorder",Inventory!P114="Out"),Inventory!M114,"")</f>
        <v/>
      </c>
      <c r="F114" s="3">
        <f>IF(OR(Inventory!P114="Reorder",Inventory!P114="Out"),Inventory!N114,"")</f>
        <v/>
      </c>
      <c r="G114" s="3">
        <f>IF(OR(Inventory!P114="Reorder",Inventory!P114="Out"),Inventory!O114,"")</f>
        <v/>
      </c>
      <c r="H114" s="3">
        <f>IF(OR(Inventory!P114="Reorder",Inventory!P114="Out"),Inventory!P114,"")</f>
        <v/>
      </c>
    </row>
    <row r="115">
      <c r="A115" s="3">
        <f>IF(OR(Inventory!P115="Reorder",Inventory!P115="Out"),Inventory!A115,"")</f>
        <v/>
      </c>
      <c r="B115" s="3">
        <f>IF(OR(Inventory!P115="Reorder",Inventory!P115="Out"),Inventory!B115,"")</f>
        <v/>
      </c>
      <c r="C115" s="3">
        <f>IF(OR(Inventory!P115="Reorder",Inventory!P115="Out"),Inventory!C115,"")</f>
        <v/>
      </c>
      <c r="D115" s="3">
        <f>IF(OR(Inventory!P115="Reorder",Inventory!P115="Out"),Inventory!E115,"")</f>
        <v/>
      </c>
      <c r="E115" s="3">
        <f>IF(OR(Inventory!P115="Reorder",Inventory!P115="Out"),Inventory!M115,"")</f>
        <v/>
      </c>
      <c r="F115" s="3">
        <f>IF(OR(Inventory!P115="Reorder",Inventory!P115="Out"),Inventory!N115,"")</f>
        <v/>
      </c>
      <c r="G115" s="3">
        <f>IF(OR(Inventory!P115="Reorder",Inventory!P115="Out"),Inventory!O115,"")</f>
        <v/>
      </c>
      <c r="H115" s="3">
        <f>IF(OR(Inventory!P115="Reorder",Inventory!P115="Out"),Inventory!P115,"")</f>
        <v/>
      </c>
    </row>
    <row r="116">
      <c r="A116" s="3">
        <f>IF(OR(Inventory!P116="Reorder",Inventory!P116="Out"),Inventory!A116,"")</f>
        <v/>
      </c>
      <c r="B116" s="3">
        <f>IF(OR(Inventory!P116="Reorder",Inventory!P116="Out"),Inventory!B116,"")</f>
        <v/>
      </c>
      <c r="C116" s="3">
        <f>IF(OR(Inventory!P116="Reorder",Inventory!P116="Out"),Inventory!C116,"")</f>
        <v/>
      </c>
      <c r="D116" s="3">
        <f>IF(OR(Inventory!P116="Reorder",Inventory!P116="Out"),Inventory!E116,"")</f>
        <v/>
      </c>
      <c r="E116" s="3">
        <f>IF(OR(Inventory!P116="Reorder",Inventory!P116="Out"),Inventory!M116,"")</f>
        <v/>
      </c>
      <c r="F116" s="3">
        <f>IF(OR(Inventory!P116="Reorder",Inventory!P116="Out"),Inventory!N116,"")</f>
        <v/>
      </c>
      <c r="G116" s="3">
        <f>IF(OR(Inventory!P116="Reorder",Inventory!P116="Out"),Inventory!O116,"")</f>
        <v/>
      </c>
      <c r="H116" s="3">
        <f>IF(OR(Inventory!P116="Reorder",Inventory!P116="Out"),Inventory!P116,"")</f>
        <v/>
      </c>
    </row>
    <row r="117">
      <c r="A117" s="3">
        <f>IF(OR(Inventory!P117="Reorder",Inventory!P117="Out"),Inventory!A117,"")</f>
        <v/>
      </c>
      <c r="B117" s="3">
        <f>IF(OR(Inventory!P117="Reorder",Inventory!P117="Out"),Inventory!B117,"")</f>
        <v/>
      </c>
      <c r="C117" s="3">
        <f>IF(OR(Inventory!P117="Reorder",Inventory!P117="Out"),Inventory!C117,"")</f>
        <v/>
      </c>
      <c r="D117" s="3">
        <f>IF(OR(Inventory!P117="Reorder",Inventory!P117="Out"),Inventory!E117,"")</f>
        <v/>
      </c>
      <c r="E117" s="3">
        <f>IF(OR(Inventory!P117="Reorder",Inventory!P117="Out"),Inventory!M117,"")</f>
        <v/>
      </c>
      <c r="F117" s="3">
        <f>IF(OR(Inventory!P117="Reorder",Inventory!P117="Out"),Inventory!N117,"")</f>
        <v/>
      </c>
      <c r="G117" s="3">
        <f>IF(OR(Inventory!P117="Reorder",Inventory!P117="Out"),Inventory!O117,"")</f>
        <v/>
      </c>
      <c r="H117" s="3">
        <f>IF(OR(Inventory!P117="Reorder",Inventory!P117="Out"),Inventory!P117,"")</f>
        <v/>
      </c>
    </row>
    <row r="118">
      <c r="A118" s="3">
        <f>IF(OR(Inventory!P118="Reorder",Inventory!P118="Out"),Inventory!A118,"")</f>
        <v/>
      </c>
      <c r="B118" s="3">
        <f>IF(OR(Inventory!P118="Reorder",Inventory!P118="Out"),Inventory!B118,"")</f>
        <v/>
      </c>
      <c r="C118" s="3">
        <f>IF(OR(Inventory!P118="Reorder",Inventory!P118="Out"),Inventory!C118,"")</f>
        <v/>
      </c>
      <c r="D118" s="3">
        <f>IF(OR(Inventory!P118="Reorder",Inventory!P118="Out"),Inventory!E118,"")</f>
        <v/>
      </c>
      <c r="E118" s="3">
        <f>IF(OR(Inventory!P118="Reorder",Inventory!P118="Out"),Inventory!M118,"")</f>
        <v/>
      </c>
      <c r="F118" s="3">
        <f>IF(OR(Inventory!P118="Reorder",Inventory!P118="Out"),Inventory!N118,"")</f>
        <v/>
      </c>
      <c r="G118" s="3">
        <f>IF(OR(Inventory!P118="Reorder",Inventory!P118="Out"),Inventory!O118,"")</f>
        <v/>
      </c>
      <c r="H118" s="3">
        <f>IF(OR(Inventory!P118="Reorder",Inventory!P118="Out"),Inventory!P118,"")</f>
        <v/>
      </c>
    </row>
    <row r="119">
      <c r="A119" s="3">
        <f>IF(OR(Inventory!P119="Reorder",Inventory!P119="Out"),Inventory!A119,"")</f>
        <v/>
      </c>
      <c r="B119" s="3">
        <f>IF(OR(Inventory!P119="Reorder",Inventory!P119="Out"),Inventory!B119,"")</f>
        <v/>
      </c>
      <c r="C119" s="3">
        <f>IF(OR(Inventory!P119="Reorder",Inventory!P119="Out"),Inventory!C119,"")</f>
        <v/>
      </c>
      <c r="D119" s="3">
        <f>IF(OR(Inventory!P119="Reorder",Inventory!P119="Out"),Inventory!E119,"")</f>
        <v/>
      </c>
      <c r="E119" s="3">
        <f>IF(OR(Inventory!P119="Reorder",Inventory!P119="Out"),Inventory!M119,"")</f>
        <v/>
      </c>
      <c r="F119" s="3">
        <f>IF(OR(Inventory!P119="Reorder",Inventory!P119="Out"),Inventory!N119,"")</f>
        <v/>
      </c>
      <c r="G119" s="3">
        <f>IF(OR(Inventory!P119="Reorder",Inventory!P119="Out"),Inventory!O119,"")</f>
        <v/>
      </c>
      <c r="H119" s="3">
        <f>IF(OR(Inventory!P119="Reorder",Inventory!P119="Out"),Inventory!P119,"")</f>
        <v/>
      </c>
    </row>
    <row r="120">
      <c r="A120" s="3">
        <f>IF(OR(Inventory!P120="Reorder",Inventory!P120="Out"),Inventory!A120,"")</f>
        <v/>
      </c>
      <c r="B120" s="3">
        <f>IF(OR(Inventory!P120="Reorder",Inventory!P120="Out"),Inventory!B120,"")</f>
        <v/>
      </c>
      <c r="C120" s="3">
        <f>IF(OR(Inventory!P120="Reorder",Inventory!P120="Out"),Inventory!C120,"")</f>
        <v/>
      </c>
      <c r="D120" s="3">
        <f>IF(OR(Inventory!P120="Reorder",Inventory!P120="Out"),Inventory!E120,"")</f>
        <v/>
      </c>
      <c r="E120" s="3">
        <f>IF(OR(Inventory!P120="Reorder",Inventory!P120="Out"),Inventory!M120,"")</f>
        <v/>
      </c>
      <c r="F120" s="3">
        <f>IF(OR(Inventory!P120="Reorder",Inventory!P120="Out"),Inventory!N120,"")</f>
        <v/>
      </c>
      <c r="G120" s="3">
        <f>IF(OR(Inventory!P120="Reorder",Inventory!P120="Out"),Inventory!O120,"")</f>
        <v/>
      </c>
      <c r="H120" s="3">
        <f>IF(OR(Inventory!P120="Reorder",Inventory!P120="Out"),Inventory!P120,"")</f>
        <v/>
      </c>
    </row>
    <row r="121">
      <c r="A121" s="3">
        <f>IF(OR(Inventory!P121="Reorder",Inventory!P121="Out"),Inventory!A121,"")</f>
        <v/>
      </c>
      <c r="B121" s="3">
        <f>IF(OR(Inventory!P121="Reorder",Inventory!P121="Out"),Inventory!B121,"")</f>
        <v/>
      </c>
      <c r="C121" s="3">
        <f>IF(OR(Inventory!P121="Reorder",Inventory!P121="Out"),Inventory!C121,"")</f>
        <v/>
      </c>
      <c r="D121" s="3">
        <f>IF(OR(Inventory!P121="Reorder",Inventory!P121="Out"),Inventory!E121,"")</f>
        <v/>
      </c>
      <c r="E121" s="3">
        <f>IF(OR(Inventory!P121="Reorder",Inventory!P121="Out"),Inventory!M121,"")</f>
        <v/>
      </c>
      <c r="F121" s="3">
        <f>IF(OR(Inventory!P121="Reorder",Inventory!P121="Out"),Inventory!N121,"")</f>
        <v/>
      </c>
      <c r="G121" s="3">
        <f>IF(OR(Inventory!P121="Reorder",Inventory!P121="Out"),Inventory!O121,"")</f>
        <v/>
      </c>
      <c r="H121" s="3">
        <f>IF(OR(Inventory!P121="Reorder",Inventory!P121="Out"),Inventory!P121,"")</f>
        <v/>
      </c>
    </row>
    <row r="122">
      <c r="A122" s="3">
        <f>IF(OR(Inventory!P122="Reorder",Inventory!P122="Out"),Inventory!A122,"")</f>
        <v/>
      </c>
      <c r="B122" s="3">
        <f>IF(OR(Inventory!P122="Reorder",Inventory!P122="Out"),Inventory!B122,"")</f>
        <v/>
      </c>
      <c r="C122" s="3">
        <f>IF(OR(Inventory!P122="Reorder",Inventory!P122="Out"),Inventory!C122,"")</f>
        <v/>
      </c>
      <c r="D122" s="3">
        <f>IF(OR(Inventory!P122="Reorder",Inventory!P122="Out"),Inventory!E122,"")</f>
        <v/>
      </c>
      <c r="E122" s="3">
        <f>IF(OR(Inventory!P122="Reorder",Inventory!P122="Out"),Inventory!M122,"")</f>
        <v/>
      </c>
      <c r="F122" s="3">
        <f>IF(OR(Inventory!P122="Reorder",Inventory!P122="Out"),Inventory!N122,"")</f>
        <v/>
      </c>
      <c r="G122" s="3">
        <f>IF(OR(Inventory!P122="Reorder",Inventory!P122="Out"),Inventory!O122,"")</f>
        <v/>
      </c>
      <c r="H122" s="3">
        <f>IF(OR(Inventory!P122="Reorder",Inventory!P122="Out"),Inventory!P122,"")</f>
        <v/>
      </c>
    </row>
    <row r="123">
      <c r="A123" s="3">
        <f>IF(OR(Inventory!P123="Reorder",Inventory!P123="Out"),Inventory!A123,"")</f>
        <v/>
      </c>
      <c r="B123" s="3">
        <f>IF(OR(Inventory!P123="Reorder",Inventory!P123="Out"),Inventory!B123,"")</f>
        <v/>
      </c>
      <c r="C123" s="3">
        <f>IF(OR(Inventory!P123="Reorder",Inventory!P123="Out"),Inventory!C123,"")</f>
        <v/>
      </c>
      <c r="D123" s="3">
        <f>IF(OR(Inventory!P123="Reorder",Inventory!P123="Out"),Inventory!E123,"")</f>
        <v/>
      </c>
      <c r="E123" s="3">
        <f>IF(OR(Inventory!P123="Reorder",Inventory!P123="Out"),Inventory!M123,"")</f>
        <v/>
      </c>
      <c r="F123" s="3">
        <f>IF(OR(Inventory!P123="Reorder",Inventory!P123="Out"),Inventory!N123,"")</f>
        <v/>
      </c>
      <c r="G123" s="3">
        <f>IF(OR(Inventory!P123="Reorder",Inventory!P123="Out"),Inventory!O123,"")</f>
        <v/>
      </c>
      <c r="H123" s="3">
        <f>IF(OR(Inventory!P123="Reorder",Inventory!P123="Out"),Inventory!P123,"")</f>
        <v/>
      </c>
    </row>
    <row r="124">
      <c r="A124" s="3">
        <f>IF(OR(Inventory!P124="Reorder",Inventory!P124="Out"),Inventory!A124,"")</f>
        <v/>
      </c>
      <c r="B124" s="3">
        <f>IF(OR(Inventory!P124="Reorder",Inventory!P124="Out"),Inventory!B124,"")</f>
        <v/>
      </c>
      <c r="C124" s="3">
        <f>IF(OR(Inventory!P124="Reorder",Inventory!P124="Out"),Inventory!C124,"")</f>
        <v/>
      </c>
      <c r="D124" s="3">
        <f>IF(OR(Inventory!P124="Reorder",Inventory!P124="Out"),Inventory!E124,"")</f>
        <v/>
      </c>
      <c r="E124" s="3">
        <f>IF(OR(Inventory!P124="Reorder",Inventory!P124="Out"),Inventory!M124,"")</f>
        <v/>
      </c>
      <c r="F124" s="3">
        <f>IF(OR(Inventory!P124="Reorder",Inventory!P124="Out"),Inventory!N124,"")</f>
        <v/>
      </c>
      <c r="G124" s="3">
        <f>IF(OR(Inventory!P124="Reorder",Inventory!P124="Out"),Inventory!O124,"")</f>
        <v/>
      </c>
      <c r="H124" s="3">
        <f>IF(OR(Inventory!P124="Reorder",Inventory!P124="Out"),Inventory!P124,"")</f>
        <v/>
      </c>
    </row>
    <row r="125">
      <c r="A125" s="3">
        <f>IF(OR(Inventory!P125="Reorder",Inventory!P125="Out"),Inventory!A125,"")</f>
        <v/>
      </c>
      <c r="B125" s="3">
        <f>IF(OR(Inventory!P125="Reorder",Inventory!P125="Out"),Inventory!B125,"")</f>
        <v/>
      </c>
      <c r="C125" s="3">
        <f>IF(OR(Inventory!P125="Reorder",Inventory!P125="Out"),Inventory!C125,"")</f>
        <v/>
      </c>
      <c r="D125" s="3">
        <f>IF(OR(Inventory!P125="Reorder",Inventory!P125="Out"),Inventory!E125,"")</f>
        <v/>
      </c>
      <c r="E125" s="3">
        <f>IF(OR(Inventory!P125="Reorder",Inventory!P125="Out"),Inventory!M125,"")</f>
        <v/>
      </c>
      <c r="F125" s="3">
        <f>IF(OR(Inventory!P125="Reorder",Inventory!P125="Out"),Inventory!N125,"")</f>
        <v/>
      </c>
      <c r="G125" s="3">
        <f>IF(OR(Inventory!P125="Reorder",Inventory!P125="Out"),Inventory!O125,"")</f>
        <v/>
      </c>
      <c r="H125" s="3">
        <f>IF(OR(Inventory!P125="Reorder",Inventory!P125="Out"),Inventory!P125,"")</f>
        <v/>
      </c>
    </row>
    <row r="126">
      <c r="A126" s="3">
        <f>IF(OR(Inventory!P126="Reorder",Inventory!P126="Out"),Inventory!A126,"")</f>
        <v/>
      </c>
      <c r="B126" s="3">
        <f>IF(OR(Inventory!P126="Reorder",Inventory!P126="Out"),Inventory!B126,"")</f>
        <v/>
      </c>
      <c r="C126" s="3">
        <f>IF(OR(Inventory!P126="Reorder",Inventory!P126="Out"),Inventory!C126,"")</f>
        <v/>
      </c>
      <c r="D126" s="3">
        <f>IF(OR(Inventory!P126="Reorder",Inventory!P126="Out"),Inventory!E126,"")</f>
        <v/>
      </c>
      <c r="E126" s="3">
        <f>IF(OR(Inventory!P126="Reorder",Inventory!P126="Out"),Inventory!M126,"")</f>
        <v/>
      </c>
      <c r="F126" s="3">
        <f>IF(OR(Inventory!P126="Reorder",Inventory!P126="Out"),Inventory!N126,"")</f>
        <v/>
      </c>
      <c r="G126" s="3">
        <f>IF(OR(Inventory!P126="Reorder",Inventory!P126="Out"),Inventory!O126,"")</f>
        <v/>
      </c>
      <c r="H126" s="3">
        <f>IF(OR(Inventory!P126="Reorder",Inventory!P126="Out"),Inventory!P126,"")</f>
        <v/>
      </c>
    </row>
    <row r="127">
      <c r="A127" s="3">
        <f>IF(OR(Inventory!P127="Reorder",Inventory!P127="Out"),Inventory!A127,"")</f>
        <v/>
      </c>
      <c r="B127" s="3">
        <f>IF(OR(Inventory!P127="Reorder",Inventory!P127="Out"),Inventory!B127,"")</f>
        <v/>
      </c>
      <c r="C127" s="3">
        <f>IF(OR(Inventory!P127="Reorder",Inventory!P127="Out"),Inventory!C127,"")</f>
        <v/>
      </c>
      <c r="D127" s="3">
        <f>IF(OR(Inventory!P127="Reorder",Inventory!P127="Out"),Inventory!E127,"")</f>
        <v/>
      </c>
      <c r="E127" s="3">
        <f>IF(OR(Inventory!P127="Reorder",Inventory!P127="Out"),Inventory!M127,"")</f>
        <v/>
      </c>
      <c r="F127" s="3">
        <f>IF(OR(Inventory!P127="Reorder",Inventory!P127="Out"),Inventory!N127,"")</f>
        <v/>
      </c>
      <c r="G127" s="3">
        <f>IF(OR(Inventory!P127="Reorder",Inventory!P127="Out"),Inventory!O127,"")</f>
        <v/>
      </c>
      <c r="H127" s="3">
        <f>IF(OR(Inventory!P127="Reorder",Inventory!P127="Out"),Inventory!P127,"")</f>
        <v/>
      </c>
    </row>
    <row r="128">
      <c r="A128" s="3">
        <f>IF(OR(Inventory!P128="Reorder",Inventory!P128="Out"),Inventory!A128,"")</f>
        <v/>
      </c>
      <c r="B128" s="3">
        <f>IF(OR(Inventory!P128="Reorder",Inventory!P128="Out"),Inventory!B128,"")</f>
        <v/>
      </c>
      <c r="C128" s="3">
        <f>IF(OR(Inventory!P128="Reorder",Inventory!P128="Out"),Inventory!C128,"")</f>
        <v/>
      </c>
      <c r="D128" s="3">
        <f>IF(OR(Inventory!P128="Reorder",Inventory!P128="Out"),Inventory!E128,"")</f>
        <v/>
      </c>
      <c r="E128" s="3">
        <f>IF(OR(Inventory!P128="Reorder",Inventory!P128="Out"),Inventory!M128,"")</f>
        <v/>
      </c>
      <c r="F128" s="3">
        <f>IF(OR(Inventory!P128="Reorder",Inventory!P128="Out"),Inventory!N128,"")</f>
        <v/>
      </c>
      <c r="G128" s="3">
        <f>IF(OR(Inventory!P128="Reorder",Inventory!P128="Out"),Inventory!O128,"")</f>
        <v/>
      </c>
      <c r="H128" s="3">
        <f>IF(OR(Inventory!P128="Reorder",Inventory!P128="Out"),Inventory!P128,"")</f>
        <v/>
      </c>
    </row>
    <row r="129">
      <c r="A129" s="3">
        <f>IF(OR(Inventory!P129="Reorder",Inventory!P129="Out"),Inventory!A129,"")</f>
        <v/>
      </c>
      <c r="B129" s="3">
        <f>IF(OR(Inventory!P129="Reorder",Inventory!P129="Out"),Inventory!B129,"")</f>
        <v/>
      </c>
      <c r="C129" s="3">
        <f>IF(OR(Inventory!P129="Reorder",Inventory!P129="Out"),Inventory!C129,"")</f>
        <v/>
      </c>
      <c r="D129" s="3">
        <f>IF(OR(Inventory!P129="Reorder",Inventory!P129="Out"),Inventory!E129,"")</f>
        <v/>
      </c>
      <c r="E129" s="3">
        <f>IF(OR(Inventory!P129="Reorder",Inventory!P129="Out"),Inventory!M129,"")</f>
        <v/>
      </c>
      <c r="F129" s="3">
        <f>IF(OR(Inventory!P129="Reorder",Inventory!P129="Out"),Inventory!N129,"")</f>
        <v/>
      </c>
      <c r="G129" s="3">
        <f>IF(OR(Inventory!P129="Reorder",Inventory!P129="Out"),Inventory!O129,"")</f>
        <v/>
      </c>
      <c r="H129" s="3">
        <f>IF(OR(Inventory!P129="Reorder",Inventory!P129="Out"),Inventory!P129,"")</f>
        <v/>
      </c>
    </row>
    <row r="130">
      <c r="A130" s="3">
        <f>IF(OR(Inventory!P130="Reorder",Inventory!P130="Out"),Inventory!A130,"")</f>
        <v/>
      </c>
      <c r="B130" s="3">
        <f>IF(OR(Inventory!P130="Reorder",Inventory!P130="Out"),Inventory!B130,"")</f>
        <v/>
      </c>
      <c r="C130" s="3">
        <f>IF(OR(Inventory!P130="Reorder",Inventory!P130="Out"),Inventory!C130,"")</f>
        <v/>
      </c>
      <c r="D130" s="3">
        <f>IF(OR(Inventory!P130="Reorder",Inventory!P130="Out"),Inventory!E130,"")</f>
        <v/>
      </c>
      <c r="E130" s="3">
        <f>IF(OR(Inventory!P130="Reorder",Inventory!P130="Out"),Inventory!M130,"")</f>
        <v/>
      </c>
      <c r="F130" s="3">
        <f>IF(OR(Inventory!P130="Reorder",Inventory!P130="Out"),Inventory!N130,"")</f>
        <v/>
      </c>
      <c r="G130" s="3">
        <f>IF(OR(Inventory!P130="Reorder",Inventory!P130="Out"),Inventory!O130,"")</f>
        <v/>
      </c>
      <c r="H130" s="3">
        <f>IF(OR(Inventory!P130="Reorder",Inventory!P130="Out"),Inventory!P130,"")</f>
        <v/>
      </c>
    </row>
    <row r="131">
      <c r="A131" s="3">
        <f>IF(OR(Inventory!P131="Reorder",Inventory!P131="Out"),Inventory!A131,"")</f>
        <v/>
      </c>
      <c r="B131" s="3">
        <f>IF(OR(Inventory!P131="Reorder",Inventory!P131="Out"),Inventory!B131,"")</f>
        <v/>
      </c>
      <c r="C131" s="3">
        <f>IF(OR(Inventory!P131="Reorder",Inventory!P131="Out"),Inventory!C131,"")</f>
        <v/>
      </c>
      <c r="D131" s="3">
        <f>IF(OR(Inventory!P131="Reorder",Inventory!P131="Out"),Inventory!E131,"")</f>
        <v/>
      </c>
      <c r="E131" s="3">
        <f>IF(OR(Inventory!P131="Reorder",Inventory!P131="Out"),Inventory!M131,"")</f>
        <v/>
      </c>
      <c r="F131" s="3">
        <f>IF(OR(Inventory!P131="Reorder",Inventory!P131="Out"),Inventory!N131,"")</f>
        <v/>
      </c>
      <c r="G131" s="3">
        <f>IF(OR(Inventory!P131="Reorder",Inventory!P131="Out"),Inventory!O131,"")</f>
        <v/>
      </c>
      <c r="H131" s="3">
        <f>IF(OR(Inventory!P131="Reorder",Inventory!P131="Out"),Inventory!P131,"")</f>
        <v/>
      </c>
    </row>
    <row r="132">
      <c r="A132" s="3">
        <f>IF(OR(Inventory!P132="Reorder",Inventory!P132="Out"),Inventory!A132,"")</f>
        <v/>
      </c>
      <c r="B132" s="3">
        <f>IF(OR(Inventory!P132="Reorder",Inventory!P132="Out"),Inventory!B132,"")</f>
        <v/>
      </c>
      <c r="C132" s="3">
        <f>IF(OR(Inventory!P132="Reorder",Inventory!P132="Out"),Inventory!C132,"")</f>
        <v/>
      </c>
      <c r="D132" s="3">
        <f>IF(OR(Inventory!P132="Reorder",Inventory!P132="Out"),Inventory!E132,"")</f>
        <v/>
      </c>
      <c r="E132" s="3">
        <f>IF(OR(Inventory!P132="Reorder",Inventory!P132="Out"),Inventory!M132,"")</f>
        <v/>
      </c>
      <c r="F132" s="3">
        <f>IF(OR(Inventory!P132="Reorder",Inventory!P132="Out"),Inventory!N132,"")</f>
        <v/>
      </c>
      <c r="G132" s="3">
        <f>IF(OR(Inventory!P132="Reorder",Inventory!P132="Out"),Inventory!O132,"")</f>
        <v/>
      </c>
      <c r="H132" s="3">
        <f>IF(OR(Inventory!P132="Reorder",Inventory!P132="Out"),Inventory!P132,"")</f>
        <v/>
      </c>
    </row>
    <row r="133">
      <c r="A133" s="3">
        <f>IF(OR(Inventory!P133="Reorder",Inventory!P133="Out"),Inventory!A133,"")</f>
        <v/>
      </c>
      <c r="B133" s="3">
        <f>IF(OR(Inventory!P133="Reorder",Inventory!P133="Out"),Inventory!B133,"")</f>
        <v/>
      </c>
      <c r="C133" s="3">
        <f>IF(OR(Inventory!P133="Reorder",Inventory!P133="Out"),Inventory!C133,"")</f>
        <v/>
      </c>
      <c r="D133" s="3">
        <f>IF(OR(Inventory!P133="Reorder",Inventory!P133="Out"),Inventory!E133,"")</f>
        <v/>
      </c>
      <c r="E133" s="3">
        <f>IF(OR(Inventory!P133="Reorder",Inventory!P133="Out"),Inventory!M133,"")</f>
        <v/>
      </c>
      <c r="F133" s="3">
        <f>IF(OR(Inventory!P133="Reorder",Inventory!P133="Out"),Inventory!N133,"")</f>
        <v/>
      </c>
      <c r="G133" s="3">
        <f>IF(OR(Inventory!P133="Reorder",Inventory!P133="Out"),Inventory!O133,"")</f>
        <v/>
      </c>
      <c r="H133" s="3">
        <f>IF(OR(Inventory!P133="Reorder",Inventory!P133="Out"),Inventory!P133,"")</f>
        <v/>
      </c>
    </row>
    <row r="134">
      <c r="A134" s="3">
        <f>IF(OR(Inventory!P134="Reorder",Inventory!P134="Out"),Inventory!A134,"")</f>
        <v/>
      </c>
      <c r="B134" s="3">
        <f>IF(OR(Inventory!P134="Reorder",Inventory!P134="Out"),Inventory!B134,"")</f>
        <v/>
      </c>
      <c r="C134" s="3">
        <f>IF(OR(Inventory!P134="Reorder",Inventory!P134="Out"),Inventory!C134,"")</f>
        <v/>
      </c>
      <c r="D134" s="3">
        <f>IF(OR(Inventory!P134="Reorder",Inventory!P134="Out"),Inventory!E134,"")</f>
        <v/>
      </c>
      <c r="E134" s="3">
        <f>IF(OR(Inventory!P134="Reorder",Inventory!P134="Out"),Inventory!M134,"")</f>
        <v/>
      </c>
      <c r="F134" s="3">
        <f>IF(OR(Inventory!P134="Reorder",Inventory!P134="Out"),Inventory!N134,"")</f>
        <v/>
      </c>
      <c r="G134" s="3">
        <f>IF(OR(Inventory!P134="Reorder",Inventory!P134="Out"),Inventory!O134,"")</f>
        <v/>
      </c>
      <c r="H134" s="3">
        <f>IF(OR(Inventory!P134="Reorder",Inventory!P134="Out"),Inventory!P134,"")</f>
        <v/>
      </c>
    </row>
    <row r="135">
      <c r="A135" s="3">
        <f>IF(OR(Inventory!P135="Reorder",Inventory!P135="Out"),Inventory!A135,"")</f>
        <v/>
      </c>
      <c r="B135" s="3">
        <f>IF(OR(Inventory!P135="Reorder",Inventory!P135="Out"),Inventory!B135,"")</f>
        <v/>
      </c>
      <c r="C135" s="3">
        <f>IF(OR(Inventory!P135="Reorder",Inventory!P135="Out"),Inventory!C135,"")</f>
        <v/>
      </c>
      <c r="D135" s="3">
        <f>IF(OR(Inventory!P135="Reorder",Inventory!P135="Out"),Inventory!E135,"")</f>
        <v/>
      </c>
      <c r="E135" s="3">
        <f>IF(OR(Inventory!P135="Reorder",Inventory!P135="Out"),Inventory!M135,"")</f>
        <v/>
      </c>
      <c r="F135" s="3">
        <f>IF(OR(Inventory!P135="Reorder",Inventory!P135="Out"),Inventory!N135,"")</f>
        <v/>
      </c>
      <c r="G135" s="3">
        <f>IF(OR(Inventory!P135="Reorder",Inventory!P135="Out"),Inventory!O135,"")</f>
        <v/>
      </c>
      <c r="H135" s="3">
        <f>IF(OR(Inventory!P135="Reorder",Inventory!P135="Out"),Inventory!P135,"")</f>
        <v/>
      </c>
    </row>
    <row r="136">
      <c r="A136" s="3">
        <f>IF(OR(Inventory!P136="Reorder",Inventory!P136="Out"),Inventory!A136,"")</f>
        <v/>
      </c>
      <c r="B136" s="3">
        <f>IF(OR(Inventory!P136="Reorder",Inventory!P136="Out"),Inventory!B136,"")</f>
        <v/>
      </c>
      <c r="C136" s="3">
        <f>IF(OR(Inventory!P136="Reorder",Inventory!P136="Out"),Inventory!C136,"")</f>
        <v/>
      </c>
      <c r="D136" s="3">
        <f>IF(OR(Inventory!P136="Reorder",Inventory!P136="Out"),Inventory!E136,"")</f>
        <v/>
      </c>
      <c r="E136" s="3">
        <f>IF(OR(Inventory!P136="Reorder",Inventory!P136="Out"),Inventory!M136,"")</f>
        <v/>
      </c>
      <c r="F136" s="3">
        <f>IF(OR(Inventory!P136="Reorder",Inventory!P136="Out"),Inventory!N136,"")</f>
        <v/>
      </c>
      <c r="G136" s="3">
        <f>IF(OR(Inventory!P136="Reorder",Inventory!P136="Out"),Inventory!O136,"")</f>
        <v/>
      </c>
      <c r="H136" s="3">
        <f>IF(OR(Inventory!P136="Reorder",Inventory!P136="Out"),Inventory!P136,"")</f>
        <v/>
      </c>
    </row>
    <row r="137">
      <c r="A137" s="3">
        <f>IF(OR(Inventory!P137="Reorder",Inventory!P137="Out"),Inventory!A137,"")</f>
        <v/>
      </c>
      <c r="B137" s="3">
        <f>IF(OR(Inventory!P137="Reorder",Inventory!P137="Out"),Inventory!B137,"")</f>
        <v/>
      </c>
      <c r="C137" s="3">
        <f>IF(OR(Inventory!P137="Reorder",Inventory!P137="Out"),Inventory!C137,"")</f>
        <v/>
      </c>
      <c r="D137" s="3">
        <f>IF(OR(Inventory!P137="Reorder",Inventory!P137="Out"),Inventory!E137,"")</f>
        <v/>
      </c>
      <c r="E137" s="3">
        <f>IF(OR(Inventory!P137="Reorder",Inventory!P137="Out"),Inventory!M137,"")</f>
        <v/>
      </c>
      <c r="F137" s="3">
        <f>IF(OR(Inventory!P137="Reorder",Inventory!P137="Out"),Inventory!N137,"")</f>
        <v/>
      </c>
      <c r="G137" s="3">
        <f>IF(OR(Inventory!P137="Reorder",Inventory!P137="Out"),Inventory!O137,"")</f>
        <v/>
      </c>
      <c r="H137" s="3">
        <f>IF(OR(Inventory!P137="Reorder",Inventory!P137="Out"),Inventory!P137,"")</f>
        <v/>
      </c>
    </row>
    <row r="138">
      <c r="A138" s="3">
        <f>IF(OR(Inventory!P138="Reorder",Inventory!P138="Out"),Inventory!A138,"")</f>
        <v/>
      </c>
      <c r="B138" s="3">
        <f>IF(OR(Inventory!P138="Reorder",Inventory!P138="Out"),Inventory!B138,"")</f>
        <v/>
      </c>
      <c r="C138" s="3">
        <f>IF(OR(Inventory!P138="Reorder",Inventory!P138="Out"),Inventory!C138,"")</f>
        <v/>
      </c>
      <c r="D138" s="3">
        <f>IF(OR(Inventory!P138="Reorder",Inventory!P138="Out"),Inventory!E138,"")</f>
        <v/>
      </c>
      <c r="E138" s="3">
        <f>IF(OR(Inventory!P138="Reorder",Inventory!P138="Out"),Inventory!M138,"")</f>
        <v/>
      </c>
      <c r="F138" s="3">
        <f>IF(OR(Inventory!P138="Reorder",Inventory!P138="Out"),Inventory!N138,"")</f>
        <v/>
      </c>
      <c r="G138" s="3">
        <f>IF(OR(Inventory!P138="Reorder",Inventory!P138="Out"),Inventory!O138,"")</f>
        <v/>
      </c>
      <c r="H138" s="3">
        <f>IF(OR(Inventory!P138="Reorder",Inventory!P138="Out"),Inventory!P138,"")</f>
        <v/>
      </c>
    </row>
    <row r="139">
      <c r="A139" s="3">
        <f>IF(OR(Inventory!P139="Reorder",Inventory!P139="Out"),Inventory!A139,"")</f>
        <v/>
      </c>
      <c r="B139" s="3">
        <f>IF(OR(Inventory!P139="Reorder",Inventory!P139="Out"),Inventory!B139,"")</f>
        <v/>
      </c>
      <c r="C139" s="3">
        <f>IF(OR(Inventory!P139="Reorder",Inventory!P139="Out"),Inventory!C139,"")</f>
        <v/>
      </c>
      <c r="D139" s="3">
        <f>IF(OR(Inventory!P139="Reorder",Inventory!P139="Out"),Inventory!E139,"")</f>
        <v/>
      </c>
      <c r="E139" s="3">
        <f>IF(OR(Inventory!P139="Reorder",Inventory!P139="Out"),Inventory!M139,"")</f>
        <v/>
      </c>
      <c r="F139" s="3">
        <f>IF(OR(Inventory!P139="Reorder",Inventory!P139="Out"),Inventory!N139,"")</f>
        <v/>
      </c>
      <c r="G139" s="3">
        <f>IF(OR(Inventory!P139="Reorder",Inventory!P139="Out"),Inventory!O139,"")</f>
        <v/>
      </c>
      <c r="H139" s="3">
        <f>IF(OR(Inventory!P139="Reorder",Inventory!P139="Out"),Inventory!P139,"")</f>
        <v/>
      </c>
    </row>
    <row r="140">
      <c r="A140" s="3">
        <f>IF(OR(Inventory!P140="Reorder",Inventory!P140="Out"),Inventory!A140,"")</f>
        <v/>
      </c>
      <c r="B140" s="3">
        <f>IF(OR(Inventory!P140="Reorder",Inventory!P140="Out"),Inventory!B140,"")</f>
        <v/>
      </c>
      <c r="C140" s="3">
        <f>IF(OR(Inventory!P140="Reorder",Inventory!P140="Out"),Inventory!C140,"")</f>
        <v/>
      </c>
      <c r="D140" s="3">
        <f>IF(OR(Inventory!P140="Reorder",Inventory!P140="Out"),Inventory!E140,"")</f>
        <v/>
      </c>
      <c r="E140" s="3">
        <f>IF(OR(Inventory!P140="Reorder",Inventory!P140="Out"),Inventory!M140,"")</f>
        <v/>
      </c>
      <c r="F140" s="3">
        <f>IF(OR(Inventory!P140="Reorder",Inventory!P140="Out"),Inventory!N140,"")</f>
        <v/>
      </c>
      <c r="G140" s="3">
        <f>IF(OR(Inventory!P140="Reorder",Inventory!P140="Out"),Inventory!O140,"")</f>
        <v/>
      </c>
      <c r="H140" s="3">
        <f>IF(OR(Inventory!P140="Reorder",Inventory!P140="Out"),Inventory!P140,"")</f>
        <v/>
      </c>
    </row>
    <row r="141">
      <c r="A141" s="3">
        <f>IF(OR(Inventory!P141="Reorder",Inventory!P141="Out"),Inventory!A141,"")</f>
        <v/>
      </c>
      <c r="B141" s="3">
        <f>IF(OR(Inventory!P141="Reorder",Inventory!P141="Out"),Inventory!B141,"")</f>
        <v/>
      </c>
      <c r="C141" s="3">
        <f>IF(OR(Inventory!P141="Reorder",Inventory!P141="Out"),Inventory!C141,"")</f>
        <v/>
      </c>
      <c r="D141" s="3">
        <f>IF(OR(Inventory!P141="Reorder",Inventory!P141="Out"),Inventory!E141,"")</f>
        <v/>
      </c>
      <c r="E141" s="3">
        <f>IF(OR(Inventory!P141="Reorder",Inventory!P141="Out"),Inventory!M141,"")</f>
        <v/>
      </c>
      <c r="F141" s="3">
        <f>IF(OR(Inventory!P141="Reorder",Inventory!P141="Out"),Inventory!N141,"")</f>
        <v/>
      </c>
      <c r="G141" s="3">
        <f>IF(OR(Inventory!P141="Reorder",Inventory!P141="Out"),Inventory!O141,"")</f>
        <v/>
      </c>
      <c r="H141" s="3">
        <f>IF(OR(Inventory!P141="Reorder",Inventory!P141="Out"),Inventory!P141,"")</f>
        <v/>
      </c>
    </row>
    <row r="142">
      <c r="A142" s="3">
        <f>IF(OR(Inventory!P142="Reorder",Inventory!P142="Out"),Inventory!A142,"")</f>
        <v/>
      </c>
      <c r="B142" s="3">
        <f>IF(OR(Inventory!P142="Reorder",Inventory!P142="Out"),Inventory!B142,"")</f>
        <v/>
      </c>
      <c r="C142" s="3">
        <f>IF(OR(Inventory!P142="Reorder",Inventory!P142="Out"),Inventory!C142,"")</f>
        <v/>
      </c>
      <c r="D142" s="3">
        <f>IF(OR(Inventory!P142="Reorder",Inventory!P142="Out"),Inventory!E142,"")</f>
        <v/>
      </c>
      <c r="E142" s="3">
        <f>IF(OR(Inventory!P142="Reorder",Inventory!P142="Out"),Inventory!M142,"")</f>
        <v/>
      </c>
      <c r="F142" s="3">
        <f>IF(OR(Inventory!P142="Reorder",Inventory!P142="Out"),Inventory!N142,"")</f>
        <v/>
      </c>
      <c r="G142" s="3">
        <f>IF(OR(Inventory!P142="Reorder",Inventory!P142="Out"),Inventory!O142,"")</f>
        <v/>
      </c>
      <c r="H142" s="3">
        <f>IF(OR(Inventory!P142="Reorder",Inventory!P142="Out"),Inventory!P142,"")</f>
        <v/>
      </c>
    </row>
    <row r="143">
      <c r="A143" s="3">
        <f>IF(OR(Inventory!P143="Reorder",Inventory!P143="Out"),Inventory!A143,"")</f>
        <v/>
      </c>
      <c r="B143" s="3">
        <f>IF(OR(Inventory!P143="Reorder",Inventory!P143="Out"),Inventory!B143,"")</f>
        <v/>
      </c>
      <c r="C143" s="3">
        <f>IF(OR(Inventory!P143="Reorder",Inventory!P143="Out"),Inventory!C143,"")</f>
        <v/>
      </c>
      <c r="D143" s="3">
        <f>IF(OR(Inventory!P143="Reorder",Inventory!P143="Out"),Inventory!E143,"")</f>
        <v/>
      </c>
      <c r="E143" s="3">
        <f>IF(OR(Inventory!P143="Reorder",Inventory!P143="Out"),Inventory!M143,"")</f>
        <v/>
      </c>
      <c r="F143" s="3">
        <f>IF(OR(Inventory!P143="Reorder",Inventory!P143="Out"),Inventory!N143,"")</f>
        <v/>
      </c>
      <c r="G143" s="3">
        <f>IF(OR(Inventory!P143="Reorder",Inventory!P143="Out"),Inventory!O143,"")</f>
        <v/>
      </c>
      <c r="H143" s="3">
        <f>IF(OR(Inventory!P143="Reorder",Inventory!P143="Out"),Inventory!P143,"")</f>
        <v/>
      </c>
    </row>
    <row r="144">
      <c r="A144" s="3">
        <f>IF(OR(Inventory!P144="Reorder",Inventory!P144="Out"),Inventory!A144,"")</f>
        <v/>
      </c>
      <c r="B144" s="3">
        <f>IF(OR(Inventory!P144="Reorder",Inventory!P144="Out"),Inventory!B144,"")</f>
        <v/>
      </c>
      <c r="C144" s="3">
        <f>IF(OR(Inventory!P144="Reorder",Inventory!P144="Out"),Inventory!C144,"")</f>
        <v/>
      </c>
      <c r="D144" s="3">
        <f>IF(OR(Inventory!P144="Reorder",Inventory!P144="Out"),Inventory!E144,"")</f>
        <v/>
      </c>
      <c r="E144" s="3">
        <f>IF(OR(Inventory!P144="Reorder",Inventory!P144="Out"),Inventory!M144,"")</f>
        <v/>
      </c>
      <c r="F144" s="3">
        <f>IF(OR(Inventory!P144="Reorder",Inventory!P144="Out"),Inventory!N144,"")</f>
        <v/>
      </c>
      <c r="G144" s="3">
        <f>IF(OR(Inventory!P144="Reorder",Inventory!P144="Out"),Inventory!O144,"")</f>
        <v/>
      </c>
      <c r="H144" s="3">
        <f>IF(OR(Inventory!P144="Reorder",Inventory!P144="Out"),Inventory!P144,"")</f>
        <v/>
      </c>
    </row>
    <row r="145">
      <c r="A145" s="3">
        <f>IF(OR(Inventory!P145="Reorder",Inventory!P145="Out"),Inventory!A145,"")</f>
        <v/>
      </c>
      <c r="B145" s="3">
        <f>IF(OR(Inventory!P145="Reorder",Inventory!P145="Out"),Inventory!B145,"")</f>
        <v/>
      </c>
      <c r="C145" s="3">
        <f>IF(OR(Inventory!P145="Reorder",Inventory!P145="Out"),Inventory!C145,"")</f>
        <v/>
      </c>
      <c r="D145" s="3">
        <f>IF(OR(Inventory!P145="Reorder",Inventory!P145="Out"),Inventory!E145,"")</f>
        <v/>
      </c>
      <c r="E145" s="3">
        <f>IF(OR(Inventory!P145="Reorder",Inventory!P145="Out"),Inventory!M145,"")</f>
        <v/>
      </c>
      <c r="F145" s="3">
        <f>IF(OR(Inventory!P145="Reorder",Inventory!P145="Out"),Inventory!N145,"")</f>
        <v/>
      </c>
      <c r="G145" s="3">
        <f>IF(OR(Inventory!P145="Reorder",Inventory!P145="Out"),Inventory!O145,"")</f>
        <v/>
      </c>
      <c r="H145" s="3">
        <f>IF(OR(Inventory!P145="Reorder",Inventory!P145="Out"),Inventory!P145,"")</f>
        <v/>
      </c>
    </row>
    <row r="146">
      <c r="A146" s="3">
        <f>IF(OR(Inventory!P146="Reorder",Inventory!P146="Out"),Inventory!A146,"")</f>
        <v/>
      </c>
      <c r="B146" s="3">
        <f>IF(OR(Inventory!P146="Reorder",Inventory!P146="Out"),Inventory!B146,"")</f>
        <v/>
      </c>
      <c r="C146" s="3">
        <f>IF(OR(Inventory!P146="Reorder",Inventory!P146="Out"),Inventory!C146,"")</f>
        <v/>
      </c>
      <c r="D146" s="3">
        <f>IF(OR(Inventory!P146="Reorder",Inventory!P146="Out"),Inventory!E146,"")</f>
        <v/>
      </c>
      <c r="E146" s="3">
        <f>IF(OR(Inventory!P146="Reorder",Inventory!P146="Out"),Inventory!M146,"")</f>
        <v/>
      </c>
      <c r="F146" s="3">
        <f>IF(OR(Inventory!P146="Reorder",Inventory!P146="Out"),Inventory!N146,"")</f>
        <v/>
      </c>
      <c r="G146" s="3">
        <f>IF(OR(Inventory!P146="Reorder",Inventory!P146="Out"),Inventory!O146,"")</f>
        <v/>
      </c>
      <c r="H146" s="3">
        <f>IF(OR(Inventory!P146="Reorder",Inventory!P146="Out"),Inventory!P146,"")</f>
        <v/>
      </c>
    </row>
    <row r="147">
      <c r="A147" s="3">
        <f>IF(OR(Inventory!P147="Reorder",Inventory!P147="Out"),Inventory!A147,"")</f>
        <v/>
      </c>
      <c r="B147" s="3">
        <f>IF(OR(Inventory!P147="Reorder",Inventory!P147="Out"),Inventory!B147,"")</f>
        <v/>
      </c>
      <c r="C147" s="3">
        <f>IF(OR(Inventory!P147="Reorder",Inventory!P147="Out"),Inventory!C147,"")</f>
        <v/>
      </c>
      <c r="D147" s="3">
        <f>IF(OR(Inventory!P147="Reorder",Inventory!P147="Out"),Inventory!E147,"")</f>
        <v/>
      </c>
      <c r="E147" s="3">
        <f>IF(OR(Inventory!P147="Reorder",Inventory!P147="Out"),Inventory!M147,"")</f>
        <v/>
      </c>
      <c r="F147" s="3">
        <f>IF(OR(Inventory!P147="Reorder",Inventory!P147="Out"),Inventory!N147,"")</f>
        <v/>
      </c>
      <c r="G147" s="3">
        <f>IF(OR(Inventory!P147="Reorder",Inventory!P147="Out"),Inventory!O147,"")</f>
        <v/>
      </c>
      <c r="H147" s="3">
        <f>IF(OR(Inventory!P147="Reorder",Inventory!P147="Out"),Inventory!P147,"")</f>
        <v/>
      </c>
    </row>
    <row r="148">
      <c r="A148" s="3">
        <f>IF(OR(Inventory!P148="Reorder",Inventory!P148="Out"),Inventory!A148,"")</f>
        <v/>
      </c>
      <c r="B148" s="3">
        <f>IF(OR(Inventory!P148="Reorder",Inventory!P148="Out"),Inventory!B148,"")</f>
        <v/>
      </c>
      <c r="C148" s="3">
        <f>IF(OR(Inventory!P148="Reorder",Inventory!P148="Out"),Inventory!C148,"")</f>
        <v/>
      </c>
      <c r="D148" s="3">
        <f>IF(OR(Inventory!P148="Reorder",Inventory!P148="Out"),Inventory!E148,"")</f>
        <v/>
      </c>
      <c r="E148" s="3">
        <f>IF(OR(Inventory!P148="Reorder",Inventory!P148="Out"),Inventory!M148,"")</f>
        <v/>
      </c>
      <c r="F148" s="3">
        <f>IF(OR(Inventory!P148="Reorder",Inventory!P148="Out"),Inventory!N148,"")</f>
        <v/>
      </c>
      <c r="G148" s="3">
        <f>IF(OR(Inventory!P148="Reorder",Inventory!P148="Out"),Inventory!O148,"")</f>
        <v/>
      </c>
      <c r="H148" s="3">
        <f>IF(OR(Inventory!P148="Reorder",Inventory!P148="Out"),Inventory!P148,"")</f>
        <v/>
      </c>
    </row>
    <row r="149">
      <c r="A149" s="3">
        <f>IF(OR(Inventory!P149="Reorder",Inventory!P149="Out"),Inventory!A149,"")</f>
        <v/>
      </c>
      <c r="B149" s="3">
        <f>IF(OR(Inventory!P149="Reorder",Inventory!P149="Out"),Inventory!B149,"")</f>
        <v/>
      </c>
      <c r="C149" s="3">
        <f>IF(OR(Inventory!P149="Reorder",Inventory!P149="Out"),Inventory!C149,"")</f>
        <v/>
      </c>
      <c r="D149" s="3">
        <f>IF(OR(Inventory!P149="Reorder",Inventory!P149="Out"),Inventory!E149,"")</f>
        <v/>
      </c>
      <c r="E149" s="3">
        <f>IF(OR(Inventory!P149="Reorder",Inventory!P149="Out"),Inventory!M149,"")</f>
        <v/>
      </c>
      <c r="F149" s="3">
        <f>IF(OR(Inventory!P149="Reorder",Inventory!P149="Out"),Inventory!N149,"")</f>
        <v/>
      </c>
      <c r="G149" s="3">
        <f>IF(OR(Inventory!P149="Reorder",Inventory!P149="Out"),Inventory!O149,"")</f>
        <v/>
      </c>
      <c r="H149" s="3">
        <f>IF(OR(Inventory!P149="Reorder",Inventory!P149="Out"),Inventory!P149,"")</f>
        <v/>
      </c>
    </row>
    <row r="150">
      <c r="A150" s="3">
        <f>IF(OR(Inventory!P150="Reorder",Inventory!P150="Out"),Inventory!A150,"")</f>
        <v/>
      </c>
      <c r="B150" s="3">
        <f>IF(OR(Inventory!P150="Reorder",Inventory!P150="Out"),Inventory!B150,"")</f>
        <v/>
      </c>
      <c r="C150" s="3">
        <f>IF(OR(Inventory!P150="Reorder",Inventory!P150="Out"),Inventory!C150,"")</f>
        <v/>
      </c>
      <c r="D150" s="3">
        <f>IF(OR(Inventory!P150="Reorder",Inventory!P150="Out"),Inventory!E150,"")</f>
        <v/>
      </c>
      <c r="E150" s="3">
        <f>IF(OR(Inventory!P150="Reorder",Inventory!P150="Out"),Inventory!M150,"")</f>
        <v/>
      </c>
      <c r="F150" s="3">
        <f>IF(OR(Inventory!P150="Reorder",Inventory!P150="Out"),Inventory!N150,"")</f>
        <v/>
      </c>
      <c r="G150" s="3">
        <f>IF(OR(Inventory!P150="Reorder",Inventory!P150="Out"),Inventory!O150,"")</f>
        <v/>
      </c>
      <c r="H150" s="3">
        <f>IF(OR(Inventory!P150="Reorder",Inventory!P150="Out"),Inventory!P150,"")</f>
        <v/>
      </c>
    </row>
    <row r="151">
      <c r="A151" s="3">
        <f>IF(OR(Inventory!P151="Reorder",Inventory!P151="Out"),Inventory!A151,"")</f>
        <v/>
      </c>
      <c r="B151" s="3">
        <f>IF(OR(Inventory!P151="Reorder",Inventory!P151="Out"),Inventory!B151,"")</f>
        <v/>
      </c>
      <c r="C151" s="3">
        <f>IF(OR(Inventory!P151="Reorder",Inventory!P151="Out"),Inventory!C151,"")</f>
        <v/>
      </c>
      <c r="D151" s="3">
        <f>IF(OR(Inventory!P151="Reorder",Inventory!P151="Out"),Inventory!E151,"")</f>
        <v/>
      </c>
      <c r="E151" s="3">
        <f>IF(OR(Inventory!P151="Reorder",Inventory!P151="Out"),Inventory!M151,"")</f>
        <v/>
      </c>
      <c r="F151" s="3">
        <f>IF(OR(Inventory!P151="Reorder",Inventory!P151="Out"),Inventory!N151,"")</f>
        <v/>
      </c>
      <c r="G151" s="3">
        <f>IF(OR(Inventory!P151="Reorder",Inventory!P151="Out"),Inventory!O151,"")</f>
        <v/>
      </c>
      <c r="H151" s="3">
        <f>IF(OR(Inventory!P151="Reorder",Inventory!P151="Out"),Inventory!P151,"")</f>
        <v/>
      </c>
    </row>
    <row r="152">
      <c r="A152" s="3">
        <f>IF(OR(Inventory!P152="Reorder",Inventory!P152="Out"),Inventory!A152,"")</f>
        <v/>
      </c>
      <c r="B152" s="3">
        <f>IF(OR(Inventory!P152="Reorder",Inventory!P152="Out"),Inventory!B152,"")</f>
        <v/>
      </c>
      <c r="C152" s="3">
        <f>IF(OR(Inventory!P152="Reorder",Inventory!P152="Out"),Inventory!C152,"")</f>
        <v/>
      </c>
      <c r="D152" s="3">
        <f>IF(OR(Inventory!P152="Reorder",Inventory!P152="Out"),Inventory!E152,"")</f>
        <v/>
      </c>
      <c r="E152" s="3">
        <f>IF(OR(Inventory!P152="Reorder",Inventory!P152="Out"),Inventory!M152,"")</f>
        <v/>
      </c>
      <c r="F152" s="3">
        <f>IF(OR(Inventory!P152="Reorder",Inventory!P152="Out"),Inventory!N152,"")</f>
        <v/>
      </c>
      <c r="G152" s="3">
        <f>IF(OR(Inventory!P152="Reorder",Inventory!P152="Out"),Inventory!O152,"")</f>
        <v/>
      </c>
      <c r="H152" s="3">
        <f>IF(OR(Inventory!P152="Reorder",Inventory!P152="Out"),Inventory!P152,"")</f>
        <v/>
      </c>
    </row>
    <row r="153">
      <c r="A153" s="3">
        <f>IF(OR(Inventory!P153="Reorder",Inventory!P153="Out"),Inventory!A153,"")</f>
        <v/>
      </c>
      <c r="B153" s="3">
        <f>IF(OR(Inventory!P153="Reorder",Inventory!P153="Out"),Inventory!B153,"")</f>
        <v/>
      </c>
      <c r="C153" s="3">
        <f>IF(OR(Inventory!P153="Reorder",Inventory!P153="Out"),Inventory!C153,"")</f>
        <v/>
      </c>
      <c r="D153" s="3">
        <f>IF(OR(Inventory!P153="Reorder",Inventory!P153="Out"),Inventory!E153,"")</f>
        <v/>
      </c>
      <c r="E153" s="3">
        <f>IF(OR(Inventory!P153="Reorder",Inventory!P153="Out"),Inventory!M153,"")</f>
        <v/>
      </c>
      <c r="F153" s="3">
        <f>IF(OR(Inventory!P153="Reorder",Inventory!P153="Out"),Inventory!N153,"")</f>
        <v/>
      </c>
      <c r="G153" s="3">
        <f>IF(OR(Inventory!P153="Reorder",Inventory!P153="Out"),Inventory!O153,"")</f>
        <v/>
      </c>
      <c r="H153" s="3">
        <f>IF(OR(Inventory!P153="Reorder",Inventory!P153="Out"),Inventory!P153,"")</f>
        <v/>
      </c>
    </row>
    <row r="154">
      <c r="A154" s="3">
        <f>IF(OR(Inventory!P154="Reorder",Inventory!P154="Out"),Inventory!A154,"")</f>
        <v/>
      </c>
      <c r="B154" s="3">
        <f>IF(OR(Inventory!P154="Reorder",Inventory!P154="Out"),Inventory!B154,"")</f>
        <v/>
      </c>
      <c r="C154" s="3">
        <f>IF(OR(Inventory!P154="Reorder",Inventory!P154="Out"),Inventory!C154,"")</f>
        <v/>
      </c>
      <c r="D154" s="3">
        <f>IF(OR(Inventory!P154="Reorder",Inventory!P154="Out"),Inventory!E154,"")</f>
        <v/>
      </c>
      <c r="E154" s="3">
        <f>IF(OR(Inventory!P154="Reorder",Inventory!P154="Out"),Inventory!M154,"")</f>
        <v/>
      </c>
      <c r="F154" s="3">
        <f>IF(OR(Inventory!P154="Reorder",Inventory!P154="Out"),Inventory!N154,"")</f>
        <v/>
      </c>
      <c r="G154" s="3">
        <f>IF(OR(Inventory!P154="Reorder",Inventory!P154="Out"),Inventory!O154,"")</f>
        <v/>
      </c>
      <c r="H154" s="3">
        <f>IF(OR(Inventory!P154="Reorder",Inventory!P154="Out"),Inventory!P154,"")</f>
        <v/>
      </c>
    </row>
    <row r="155">
      <c r="A155" s="3">
        <f>IF(OR(Inventory!P155="Reorder",Inventory!P155="Out"),Inventory!A155,"")</f>
        <v/>
      </c>
      <c r="B155" s="3">
        <f>IF(OR(Inventory!P155="Reorder",Inventory!P155="Out"),Inventory!B155,"")</f>
        <v/>
      </c>
      <c r="C155" s="3">
        <f>IF(OR(Inventory!P155="Reorder",Inventory!P155="Out"),Inventory!C155,"")</f>
        <v/>
      </c>
      <c r="D155" s="3">
        <f>IF(OR(Inventory!P155="Reorder",Inventory!P155="Out"),Inventory!E155,"")</f>
        <v/>
      </c>
      <c r="E155" s="3">
        <f>IF(OR(Inventory!P155="Reorder",Inventory!P155="Out"),Inventory!M155,"")</f>
        <v/>
      </c>
      <c r="F155" s="3">
        <f>IF(OR(Inventory!P155="Reorder",Inventory!P155="Out"),Inventory!N155,"")</f>
        <v/>
      </c>
      <c r="G155" s="3">
        <f>IF(OR(Inventory!P155="Reorder",Inventory!P155="Out"),Inventory!O155,"")</f>
        <v/>
      </c>
      <c r="H155" s="3">
        <f>IF(OR(Inventory!P155="Reorder",Inventory!P155="Out"),Inventory!P155,"")</f>
        <v/>
      </c>
    </row>
    <row r="156">
      <c r="A156" s="3">
        <f>IF(OR(Inventory!P156="Reorder",Inventory!P156="Out"),Inventory!A156,"")</f>
        <v/>
      </c>
      <c r="B156" s="3">
        <f>IF(OR(Inventory!P156="Reorder",Inventory!P156="Out"),Inventory!B156,"")</f>
        <v/>
      </c>
      <c r="C156" s="3">
        <f>IF(OR(Inventory!P156="Reorder",Inventory!P156="Out"),Inventory!C156,"")</f>
        <v/>
      </c>
      <c r="D156" s="3">
        <f>IF(OR(Inventory!P156="Reorder",Inventory!P156="Out"),Inventory!E156,"")</f>
        <v/>
      </c>
      <c r="E156" s="3">
        <f>IF(OR(Inventory!P156="Reorder",Inventory!P156="Out"),Inventory!M156,"")</f>
        <v/>
      </c>
      <c r="F156" s="3">
        <f>IF(OR(Inventory!P156="Reorder",Inventory!P156="Out"),Inventory!N156,"")</f>
        <v/>
      </c>
      <c r="G156" s="3">
        <f>IF(OR(Inventory!P156="Reorder",Inventory!P156="Out"),Inventory!O156,"")</f>
        <v/>
      </c>
      <c r="H156" s="3">
        <f>IF(OR(Inventory!P156="Reorder",Inventory!P156="Out"),Inventory!P156,"")</f>
        <v/>
      </c>
    </row>
    <row r="157">
      <c r="A157" s="3">
        <f>IF(OR(Inventory!P157="Reorder",Inventory!P157="Out"),Inventory!A157,"")</f>
        <v/>
      </c>
      <c r="B157" s="3">
        <f>IF(OR(Inventory!P157="Reorder",Inventory!P157="Out"),Inventory!B157,"")</f>
        <v/>
      </c>
      <c r="C157" s="3">
        <f>IF(OR(Inventory!P157="Reorder",Inventory!P157="Out"),Inventory!C157,"")</f>
        <v/>
      </c>
      <c r="D157" s="3">
        <f>IF(OR(Inventory!P157="Reorder",Inventory!P157="Out"),Inventory!E157,"")</f>
        <v/>
      </c>
      <c r="E157" s="3">
        <f>IF(OR(Inventory!P157="Reorder",Inventory!P157="Out"),Inventory!M157,"")</f>
        <v/>
      </c>
      <c r="F157" s="3">
        <f>IF(OR(Inventory!P157="Reorder",Inventory!P157="Out"),Inventory!N157,"")</f>
        <v/>
      </c>
      <c r="G157" s="3">
        <f>IF(OR(Inventory!P157="Reorder",Inventory!P157="Out"),Inventory!O157,"")</f>
        <v/>
      </c>
      <c r="H157" s="3">
        <f>IF(OR(Inventory!P157="Reorder",Inventory!P157="Out"),Inventory!P157,"")</f>
        <v/>
      </c>
    </row>
    <row r="158">
      <c r="A158" s="3">
        <f>IF(OR(Inventory!P158="Reorder",Inventory!P158="Out"),Inventory!A158,"")</f>
        <v/>
      </c>
      <c r="B158" s="3">
        <f>IF(OR(Inventory!P158="Reorder",Inventory!P158="Out"),Inventory!B158,"")</f>
        <v/>
      </c>
      <c r="C158" s="3">
        <f>IF(OR(Inventory!P158="Reorder",Inventory!P158="Out"),Inventory!C158,"")</f>
        <v/>
      </c>
      <c r="D158" s="3">
        <f>IF(OR(Inventory!P158="Reorder",Inventory!P158="Out"),Inventory!E158,"")</f>
        <v/>
      </c>
      <c r="E158" s="3">
        <f>IF(OR(Inventory!P158="Reorder",Inventory!P158="Out"),Inventory!M158,"")</f>
        <v/>
      </c>
      <c r="F158" s="3">
        <f>IF(OR(Inventory!P158="Reorder",Inventory!P158="Out"),Inventory!N158,"")</f>
        <v/>
      </c>
      <c r="G158" s="3">
        <f>IF(OR(Inventory!P158="Reorder",Inventory!P158="Out"),Inventory!O158,"")</f>
        <v/>
      </c>
      <c r="H158" s="3">
        <f>IF(OR(Inventory!P158="Reorder",Inventory!P158="Out"),Inventory!P158,"")</f>
        <v/>
      </c>
    </row>
    <row r="159">
      <c r="A159" s="3">
        <f>IF(OR(Inventory!P159="Reorder",Inventory!P159="Out"),Inventory!A159,"")</f>
        <v/>
      </c>
      <c r="B159" s="3">
        <f>IF(OR(Inventory!P159="Reorder",Inventory!P159="Out"),Inventory!B159,"")</f>
        <v/>
      </c>
      <c r="C159" s="3">
        <f>IF(OR(Inventory!P159="Reorder",Inventory!P159="Out"),Inventory!C159,"")</f>
        <v/>
      </c>
      <c r="D159" s="3">
        <f>IF(OR(Inventory!P159="Reorder",Inventory!P159="Out"),Inventory!E159,"")</f>
        <v/>
      </c>
      <c r="E159" s="3">
        <f>IF(OR(Inventory!P159="Reorder",Inventory!P159="Out"),Inventory!M159,"")</f>
        <v/>
      </c>
      <c r="F159" s="3">
        <f>IF(OR(Inventory!P159="Reorder",Inventory!P159="Out"),Inventory!N159,"")</f>
        <v/>
      </c>
      <c r="G159" s="3">
        <f>IF(OR(Inventory!P159="Reorder",Inventory!P159="Out"),Inventory!O159,"")</f>
        <v/>
      </c>
      <c r="H159" s="3">
        <f>IF(OR(Inventory!P159="Reorder",Inventory!P159="Out"),Inventory!P159,"")</f>
        <v/>
      </c>
    </row>
    <row r="160">
      <c r="A160" s="3">
        <f>IF(OR(Inventory!P160="Reorder",Inventory!P160="Out"),Inventory!A160,"")</f>
        <v/>
      </c>
      <c r="B160" s="3">
        <f>IF(OR(Inventory!P160="Reorder",Inventory!P160="Out"),Inventory!B160,"")</f>
        <v/>
      </c>
      <c r="C160" s="3">
        <f>IF(OR(Inventory!P160="Reorder",Inventory!P160="Out"),Inventory!C160,"")</f>
        <v/>
      </c>
      <c r="D160" s="3">
        <f>IF(OR(Inventory!P160="Reorder",Inventory!P160="Out"),Inventory!E160,"")</f>
        <v/>
      </c>
      <c r="E160" s="3">
        <f>IF(OR(Inventory!P160="Reorder",Inventory!P160="Out"),Inventory!M160,"")</f>
        <v/>
      </c>
      <c r="F160" s="3">
        <f>IF(OR(Inventory!P160="Reorder",Inventory!P160="Out"),Inventory!N160,"")</f>
        <v/>
      </c>
      <c r="G160" s="3">
        <f>IF(OR(Inventory!P160="Reorder",Inventory!P160="Out"),Inventory!O160,"")</f>
        <v/>
      </c>
      <c r="H160" s="3">
        <f>IF(OR(Inventory!P160="Reorder",Inventory!P160="Out"),Inventory!P160,"")</f>
        <v/>
      </c>
    </row>
    <row r="161">
      <c r="A161" s="3">
        <f>IF(OR(Inventory!P161="Reorder",Inventory!P161="Out"),Inventory!A161,"")</f>
        <v/>
      </c>
      <c r="B161" s="3">
        <f>IF(OR(Inventory!P161="Reorder",Inventory!P161="Out"),Inventory!B161,"")</f>
        <v/>
      </c>
      <c r="C161" s="3">
        <f>IF(OR(Inventory!P161="Reorder",Inventory!P161="Out"),Inventory!C161,"")</f>
        <v/>
      </c>
      <c r="D161" s="3">
        <f>IF(OR(Inventory!P161="Reorder",Inventory!P161="Out"),Inventory!E161,"")</f>
        <v/>
      </c>
      <c r="E161" s="3">
        <f>IF(OR(Inventory!P161="Reorder",Inventory!P161="Out"),Inventory!M161,"")</f>
        <v/>
      </c>
      <c r="F161" s="3">
        <f>IF(OR(Inventory!P161="Reorder",Inventory!P161="Out"),Inventory!N161,"")</f>
        <v/>
      </c>
      <c r="G161" s="3">
        <f>IF(OR(Inventory!P161="Reorder",Inventory!P161="Out"),Inventory!O161,"")</f>
        <v/>
      </c>
      <c r="H161" s="3">
        <f>IF(OR(Inventory!P161="Reorder",Inventory!P161="Out"),Inventory!P161,"")</f>
        <v/>
      </c>
    </row>
    <row r="162">
      <c r="A162" s="3">
        <f>IF(OR(Inventory!P162="Reorder",Inventory!P162="Out"),Inventory!A162,"")</f>
        <v/>
      </c>
      <c r="B162" s="3">
        <f>IF(OR(Inventory!P162="Reorder",Inventory!P162="Out"),Inventory!B162,"")</f>
        <v/>
      </c>
      <c r="C162" s="3">
        <f>IF(OR(Inventory!P162="Reorder",Inventory!P162="Out"),Inventory!C162,"")</f>
        <v/>
      </c>
      <c r="D162" s="3">
        <f>IF(OR(Inventory!P162="Reorder",Inventory!P162="Out"),Inventory!E162,"")</f>
        <v/>
      </c>
      <c r="E162" s="3">
        <f>IF(OR(Inventory!P162="Reorder",Inventory!P162="Out"),Inventory!M162,"")</f>
        <v/>
      </c>
      <c r="F162" s="3">
        <f>IF(OR(Inventory!P162="Reorder",Inventory!P162="Out"),Inventory!N162,"")</f>
        <v/>
      </c>
      <c r="G162" s="3">
        <f>IF(OR(Inventory!P162="Reorder",Inventory!P162="Out"),Inventory!O162,"")</f>
        <v/>
      </c>
      <c r="H162" s="3">
        <f>IF(OR(Inventory!P162="Reorder",Inventory!P162="Out"),Inventory!P162,"")</f>
        <v/>
      </c>
    </row>
    <row r="163">
      <c r="A163" s="3">
        <f>IF(OR(Inventory!P163="Reorder",Inventory!P163="Out"),Inventory!A163,"")</f>
        <v/>
      </c>
      <c r="B163" s="3">
        <f>IF(OR(Inventory!P163="Reorder",Inventory!P163="Out"),Inventory!B163,"")</f>
        <v/>
      </c>
      <c r="C163" s="3">
        <f>IF(OR(Inventory!P163="Reorder",Inventory!P163="Out"),Inventory!C163,"")</f>
        <v/>
      </c>
      <c r="D163" s="3">
        <f>IF(OR(Inventory!P163="Reorder",Inventory!P163="Out"),Inventory!E163,"")</f>
        <v/>
      </c>
      <c r="E163" s="3">
        <f>IF(OR(Inventory!P163="Reorder",Inventory!P163="Out"),Inventory!M163,"")</f>
        <v/>
      </c>
      <c r="F163" s="3">
        <f>IF(OR(Inventory!P163="Reorder",Inventory!P163="Out"),Inventory!N163,"")</f>
        <v/>
      </c>
      <c r="G163" s="3">
        <f>IF(OR(Inventory!P163="Reorder",Inventory!P163="Out"),Inventory!O163,"")</f>
        <v/>
      </c>
      <c r="H163" s="3">
        <f>IF(OR(Inventory!P163="Reorder",Inventory!P163="Out"),Inventory!P163,"")</f>
        <v/>
      </c>
    </row>
    <row r="164">
      <c r="A164" s="3">
        <f>IF(OR(Inventory!P164="Reorder",Inventory!P164="Out"),Inventory!A164,"")</f>
        <v/>
      </c>
      <c r="B164" s="3">
        <f>IF(OR(Inventory!P164="Reorder",Inventory!P164="Out"),Inventory!B164,"")</f>
        <v/>
      </c>
      <c r="C164" s="3">
        <f>IF(OR(Inventory!P164="Reorder",Inventory!P164="Out"),Inventory!C164,"")</f>
        <v/>
      </c>
      <c r="D164" s="3">
        <f>IF(OR(Inventory!P164="Reorder",Inventory!P164="Out"),Inventory!E164,"")</f>
        <v/>
      </c>
      <c r="E164" s="3">
        <f>IF(OR(Inventory!P164="Reorder",Inventory!P164="Out"),Inventory!M164,"")</f>
        <v/>
      </c>
      <c r="F164" s="3">
        <f>IF(OR(Inventory!P164="Reorder",Inventory!P164="Out"),Inventory!N164,"")</f>
        <v/>
      </c>
      <c r="G164" s="3">
        <f>IF(OR(Inventory!P164="Reorder",Inventory!P164="Out"),Inventory!O164,"")</f>
        <v/>
      </c>
      <c r="H164" s="3">
        <f>IF(OR(Inventory!P164="Reorder",Inventory!P164="Out"),Inventory!P164,"")</f>
        <v/>
      </c>
    </row>
    <row r="165">
      <c r="A165" s="3">
        <f>IF(OR(Inventory!P165="Reorder",Inventory!P165="Out"),Inventory!A165,"")</f>
        <v/>
      </c>
      <c r="B165" s="3">
        <f>IF(OR(Inventory!P165="Reorder",Inventory!P165="Out"),Inventory!B165,"")</f>
        <v/>
      </c>
      <c r="C165" s="3">
        <f>IF(OR(Inventory!P165="Reorder",Inventory!P165="Out"),Inventory!C165,"")</f>
        <v/>
      </c>
      <c r="D165" s="3">
        <f>IF(OR(Inventory!P165="Reorder",Inventory!P165="Out"),Inventory!E165,"")</f>
        <v/>
      </c>
      <c r="E165" s="3">
        <f>IF(OR(Inventory!P165="Reorder",Inventory!P165="Out"),Inventory!M165,"")</f>
        <v/>
      </c>
      <c r="F165" s="3">
        <f>IF(OR(Inventory!P165="Reorder",Inventory!P165="Out"),Inventory!N165,"")</f>
        <v/>
      </c>
      <c r="G165" s="3">
        <f>IF(OR(Inventory!P165="Reorder",Inventory!P165="Out"),Inventory!O165,"")</f>
        <v/>
      </c>
      <c r="H165" s="3">
        <f>IF(OR(Inventory!P165="Reorder",Inventory!P165="Out"),Inventory!P165,"")</f>
        <v/>
      </c>
    </row>
    <row r="166">
      <c r="A166" s="3">
        <f>IF(OR(Inventory!P166="Reorder",Inventory!P166="Out"),Inventory!A166,"")</f>
        <v/>
      </c>
      <c r="B166" s="3">
        <f>IF(OR(Inventory!P166="Reorder",Inventory!P166="Out"),Inventory!B166,"")</f>
        <v/>
      </c>
      <c r="C166" s="3">
        <f>IF(OR(Inventory!P166="Reorder",Inventory!P166="Out"),Inventory!C166,"")</f>
        <v/>
      </c>
      <c r="D166" s="3">
        <f>IF(OR(Inventory!P166="Reorder",Inventory!P166="Out"),Inventory!E166,"")</f>
        <v/>
      </c>
      <c r="E166" s="3">
        <f>IF(OR(Inventory!P166="Reorder",Inventory!P166="Out"),Inventory!M166,"")</f>
        <v/>
      </c>
      <c r="F166" s="3">
        <f>IF(OR(Inventory!P166="Reorder",Inventory!P166="Out"),Inventory!N166,"")</f>
        <v/>
      </c>
      <c r="G166" s="3">
        <f>IF(OR(Inventory!P166="Reorder",Inventory!P166="Out"),Inventory!O166,"")</f>
        <v/>
      </c>
      <c r="H166" s="3">
        <f>IF(OR(Inventory!P166="Reorder",Inventory!P166="Out"),Inventory!P166,"")</f>
        <v/>
      </c>
    </row>
    <row r="167">
      <c r="A167" s="3">
        <f>IF(OR(Inventory!P167="Reorder",Inventory!P167="Out"),Inventory!A167,"")</f>
        <v/>
      </c>
      <c r="B167" s="3">
        <f>IF(OR(Inventory!P167="Reorder",Inventory!P167="Out"),Inventory!B167,"")</f>
        <v/>
      </c>
      <c r="C167" s="3">
        <f>IF(OR(Inventory!P167="Reorder",Inventory!P167="Out"),Inventory!C167,"")</f>
        <v/>
      </c>
      <c r="D167" s="3">
        <f>IF(OR(Inventory!P167="Reorder",Inventory!P167="Out"),Inventory!E167,"")</f>
        <v/>
      </c>
      <c r="E167" s="3">
        <f>IF(OR(Inventory!P167="Reorder",Inventory!P167="Out"),Inventory!M167,"")</f>
        <v/>
      </c>
      <c r="F167" s="3">
        <f>IF(OR(Inventory!P167="Reorder",Inventory!P167="Out"),Inventory!N167,"")</f>
        <v/>
      </c>
      <c r="G167" s="3">
        <f>IF(OR(Inventory!P167="Reorder",Inventory!P167="Out"),Inventory!O167,"")</f>
        <v/>
      </c>
      <c r="H167" s="3">
        <f>IF(OR(Inventory!P167="Reorder",Inventory!P167="Out"),Inventory!P167,"")</f>
        <v/>
      </c>
    </row>
    <row r="168">
      <c r="A168" s="3">
        <f>IF(OR(Inventory!P168="Reorder",Inventory!P168="Out"),Inventory!A168,"")</f>
        <v/>
      </c>
      <c r="B168" s="3">
        <f>IF(OR(Inventory!P168="Reorder",Inventory!P168="Out"),Inventory!B168,"")</f>
        <v/>
      </c>
      <c r="C168" s="3">
        <f>IF(OR(Inventory!P168="Reorder",Inventory!P168="Out"),Inventory!C168,"")</f>
        <v/>
      </c>
      <c r="D168" s="3">
        <f>IF(OR(Inventory!P168="Reorder",Inventory!P168="Out"),Inventory!E168,"")</f>
        <v/>
      </c>
      <c r="E168" s="3">
        <f>IF(OR(Inventory!P168="Reorder",Inventory!P168="Out"),Inventory!M168,"")</f>
        <v/>
      </c>
      <c r="F168" s="3">
        <f>IF(OR(Inventory!P168="Reorder",Inventory!P168="Out"),Inventory!N168,"")</f>
        <v/>
      </c>
      <c r="G168" s="3">
        <f>IF(OR(Inventory!P168="Reorder",Inventory!P168="Out"),Inventory!O168,"")</f>
        <v/>
      </c>
      <c r="H168" s="3">
        <f>IF(OR(Inventory!P168="Reorder",Inventory!P168="Out"),Inventory!P168,"")</f>
        <v/>
      </c>
    </row>
    <row r="169">
      <c r="A169" s="3">
        <f>IF(OR(Inventory!P169="Reorder",Inventory!P169="Out"),Inventory!A169,"")</f>
        <v/>
      </c>
      <c r="B169" s="3">
        <f>IF(OR(Inventory!P169="Reorder",Inventory!P169="Out"),Inventory!B169,"")</f>
        <v/>
      </c>
      <c r="C169" s="3">
        <f>IF(OR(Inventory!P169="Reorder",Inventory!P169="Out"),Inventory!C169,"")</f>
        <v/>
      </c>
      <c r="D169" s="3">
        <f>IF(OR(Inventory!P169="Reorder",Inventory!P169="Out"),Inventory!E169,"")</f>
        <v/>
      </c>
      <c r="E169" s="3">
        <f>IF(OR(Inventory!P169="Reorder",Inventory!P169="Out"),Inventory!M169,"")</f>
        <v/>
      </c>
      <c r="F169" s="3">
        <f>IF(OR(Inventory!P169="Reorder",Inventory!P169="Out"),Inventory!N169,"")</f>
        <v/>
      </c>
      <c r="G169" s="3">
        <f>IF(OR(Inventory!P169="Reorder",Inventory!P169="Out"),Inventory!O169,"")</f>
        <v/>
      </c>
      <c r="H169" s="3">
        <f>IF(OR(Inventory!P169="Reorder",Inventory!P169="Out"),Inventory!P169,"")</f>
        <v/>
      </c>
    </row>
    <row r="170">
      <c r="A170" s="3">
        <f>IF(OR(Inventory!P170="Reorder",Inventory!P170="Out"),Inventory!A170,"")</f>
        <v/>
      </c>
      <c r="B170" s="3">
        <f>IF(OR(Inventory!P170="Reorder",Inventory!P170="Out"),Inventory!B170,"")</f>
        <v/>
      </c>
      <c r="C170" s="3">
        <f>IF(OR(Inventory!P170="Reorder",Inventory!P170="Out"),Inventory!C170,"")</f>
        <v/>
      </c>
      <c r="D170" s="3">
        <f>IF(OR(Inventory!P170="Reorder",Inventory!P170="Out"),Inventory!E170,"")</f>
        <v/>
      </c>
      <c r="E170" s="3">
        <f>IF(OR(Inventory!P170="Reorder",Inventory!P170="Out"),Inventory!M170,"")</f>
        <v/>
      </c>
      <c r="F170" s="3">
        <f>IF(OR(Inventory!P170="Reorder",Inventory!P170="Out"),Inventory!N170,"")</f>
        <v/>
      </c>
      <c r="G170" s="3">
        <f>IF(OR(Inventory!P170="Reorder",Inventory!P170="Out"),Inventory!O170,"")</f>
        <v/>
      </c>
      <c r="H170" s="3">
        <f>IF(OR(Inventory!P170="Reorder",Inventory!P170="Out"),Inventory!P170,"")</f>
        <v/>
      </c>
    </row>
    <row r="171">
      <c r="A171" s="3">
        <f>IF(OR(Inventory!P171="Reorder",Inventory!P171="Out"),Inventory!A171,"")</f>
        <v/>
      </c>
      <c r="B171" s="3">
        <f>IF(OR(Inventory!P171="Reorder",Inventory!P171="Out"),Inventory!B171,"")</f>
        <v/>
      </c>
      <c r="C171" s="3">
        <f>IF(OR(Inventory!P171="Reorder",Inventory!P171="Out"),Inventory!C171,"")</f>
        <v/>
      </c>
      <c r="D171" s="3">
        <f>IF(OR(Inventory!P171="Reorder",Inventory!P171="Out"),Inventory!E171,"")</f>
        <v/>
      </c>
      <c r="E171" s="3">
        <f>IF(OR(Inventory!P171="Reorder",Inventory!P171="Out"),Inventory!M171,"")</f>
        <v/>
      </c>
      <c r="F171" s="3">
        <f>IF(OR(Inventory!P171="Reorder",Inventory!P171="Out"),Inventory!N171,"")</f>
        <v/>
      </c>
      <c r="G171" s="3">
        <f>IF(OR(Inventory!P171="Reorder",Inventory!P171="Out"),Inventory!O171,"")</f>
        <v/>
      </c>
      <c r="H171" s="3">
        <f>IF(OR(Inventory!P171="Reorder",Inventory!P171="Out"),Inventory!P171,"")</f>
        <v/>
      </c>
    </row>
    <row r="172">
      <c r="A172" s="3">
        <f>IF(OR(Inventory!P172="Reorder",Inventory!P172="Out"),Inventory!A172,"")</f>
        <v/>
      </c>
      <c r="B172" s="3">
        <f>IF(OR(Inventory!P172="Reorder",Inventory!P172="Out"),Inventory!B172,"")</f>
        <v/>
      </c>
      <c r="C172" s="3">
        <f>IF(OR(Inventory!P172="Reorder",Inventory!P172="Out"),Inventory!C172,"")</f>
        <v/>
      </c>
      <c r="D172" s="3">
        <f>IF(OR(Inventory!P172="Reorder",Inventory!P172="Out"),Inventory!E172,"")</f>
        <v/>
      </c>
      <c r="E172" s="3">
        <f>IF(OR(Inventory!P172="Reorder",Inventory!P172="Out"),Inventory!M172,"")</f>
        <v/>
      </c>
      <c r="F172" s="3">
        <f>IF(OR(Inventory!P172="Reorder",Inventory!P172="Out"),Inventory!N172,"")</f>
        <v/>
      </c>
      <c r="G172" s="3">
        <f>IF(OR(Inventory!P172="Reorder",Inventory!P172="Out"),Inventory!O172,"")</f>
        <v/>
      </c>
      <c r="H172" s="3">
        <f>IF(OR(Inventory!P172="Reorder",Inventory!P172="Out"),Inventory!P172,"")</f>
        <v/>
      </c>
    </row>
    <row r="173">
      <c r="A173" s="3">
        <f>IF(OR(Inventory!P173="Reorder",Inventory!P173="Out"),Inventory!A173,"")</f>
        <v/>
      </c>
      <c r="B173" s="3">
        <f>IF(OR(Inventory!P173="Reorder",Inventory!P173="Out"),Inventory!B173,"")</f>
        <v/>
      </c>
      <c r="C173" s="3">
        <f>IF(OR(Inventory!P173="Reorder",Inventory!P173="Out"),Inventory!C173,"")</f>
        <v/>
      </c>
      <c r="D173" s="3">
        <f>IF(OR(Inventory!P173="Reorder",Inventory!P173="Out"),Inventory!E173,"")</f>
        <v/>
      </c>
      <c r="E173" s="3">
        <f>IF(OR(Inventory!P173="Reorder",Inventory!P173="Out"),Inventory!M173,"")</f>
        <v/>
      </c>
      <c r="F173" s="3">
        <f>IF(OR(Inventory!P173="Reorder",Inventory!P173="Out"),Inventory!N173,"")</f>
        <v/>
      </c>
      <c r="G173" s="3">
        <f>IF(OR(Inventory!P173="Reorder",Inventory!P173="Out"),Inventory!O173,"")</f>
        <v/>
      </c>
      <c r="H173" s="3">
        <f>IF(OR(Inventory!P173="Reorder",Inventory!P173="Out"),Inventory!P173,"")</f>
        <v/>
      </c>
    </row>
    <row r="174">
      <c r="A174" s="3">
        <f>IF(OR(Inventory!P174="Reorder",Inventory!P174="Out"),Inventory!A174,"")</f>
        <v/>
      </c>
      <c r="B174" s="3">
        <f>IF(OR(Inventory!P174="Reorder",Inventory!P174="Out"),Inventory!B174,"")</f>
        <v/>
      </c>
      <c r="C174" s="3">
        <f>IF(OR(Inventory!P174="Reorder",Inventory!P174="Out"),Inventory!C174,"")</f>
        <v/>
      </c>
      <c r="D174" s="3">
        <f>IF(OR(Inventory!P174="Reorder",Inventory!P174="Out"),Inventory!E174,"")</f>
        <v/>
      </c>
      <c r="E174" s="3">
        <f>IF(OR(Inventory!P174="Reorder",Inventory!P174="Out"),Inventory!M174,"")</f>
        <v/>
      </c>
      <c r="F174" s="3">
        <f>IF(OR(Inventory!P174="Reorder",Inventory!P174="Out"),Inventory!N174,"")</f>
        <v/>
      </c>
      <c r="G174" s="3">
        <f>IF(OR(Inventory!P174="Reorder",Inventory!P174="Out"),Inventory!O174,"")</f>
        <v/>
      </c>
      <c r="H174" s="3">
        <f>IF(OR(Inventory!P174="Reorder",Inventory!P174="Out"),Inventory!P174,"")</f>
        <v/>
      </c>
    </row>
    <row r="175">
      <c r="A175" s="3">
        <f>IF(OR(Inventory!P175="Reorder",Inventory!P175="Out"),Inventory!A175,"")</f>
        <v/>
      </c>
      <c r="B175" s="3">
        <f>IF(OR(Inventory!P175="Reorder",Inventory!P175="Out"),Inventory!B175,"")</f>
        <v/>
      </c>
      <c r="C175" s="3">
        <f>IF(OR(Inventory!P175="Reorder",Inventory!P175="Out"),Inventory!C175,"")</f>
        <v/>
      </c>
      <c r="D175" s="3">
        <f>IF(OR(Inventory!P175="Reorder",Inventory!P175="Out"),Inventory!E175,"")</f>
        <v/>
      </c>
      <c r="E175" s="3">
        <f>IF(OR(Inventory!P175="Reorder",Inventory!P175="Out"),Inventory!M175,"")</f>
        <v/>
      </c>
      <c r="F175" s="3">
        <f>IF(OR(Inventory!P175="Reorder",Inventory!P175="Out"),Inventory!N175,"")</f>
        <v/>
      </c>
      <c r="G175" s="3">
        <f>IF(OR(Inventory!P175="Reorder",Inventory!P175="Out"),Inventory!O175,"")</f>
        <v/>
      </c>
      <c r="H175" s="3">
        <f>IF(OR(Inventory!P175="Reorder",Inventory!P175="Out"),Inventory!P175,"")</f>
        <v/>
      </c>
    </row>
    <row r="176">
      <c r="A176" s="3">
        <f>IF(OR(Inventory!P176="Reorder",Inventory!P176="Out"),Inventory!A176,"")</f>
        <v/>
      </c>
      <c r="B176" s="3">
        <f>IF(OR(Inventory!P176="Reorder",Inventory!P176="Out"),Inventory!B176,"")</f>
        <v/>
      </c>
      <c r="C176" s="3">
        <f>IF(OR(Inventory!P176="Reorder",Inventory!P176="Out"),Inventory!C176,"")</f>
        <v/>
      </c>
      <c r="D176" s="3">
        <f>IF(OR(Inventory!P176="Reorder",Inventory!P176="Out"),Inventory!E176,"")</f>
        <v/>
      </c>
      <c r="E176" s="3">
        <f>IF(OR(Inventory!P176="Reorder",Inventory!P176="Out"),Inventory!M176,"")</f>
        <v/>
      </c>
      <c r="F176" s="3">
        <f>IF(OR(Inventory!P176="Reorder",Inventory!P176="Out"),Inventory!N176,"")</f>
        <v/>
      </c>
      <c r="G176" s="3">
        <f>IF(OR(Inventory!P176="Reorder",Inventory!P176="Out"),Inventory!O176,"")</f>
        <v/>
      </c>
      <c r="H176" s="3">
        <f>IF(OR(Inventory!P176="Reorder",Inventory!P176="Out"),Inventory!P176,"")</f>
        <v/>
      </c>
    </row>
    <row r="177">
      <c r="A177" s="3">
        <f>IF(OR(Inventory!P177="Reorder",Inventory!P177="Out"),Inventory!A177,"")</f>
        <v/>
      </c>
      <c r="B177" s="3">
        <f>IF(OR(Inventory!P177="Reorder",Inventory!P177="Out"),Inventory!B177,"")</f>
        <v/>
      </c>
      <c r="C177" s="3">
        <f>IF(OR(Inventory!P177="Reorder",Inventory!P177="Out"),Inventory!C177,"")</f>
        <v/>
      </c>
      <c r="D177" s="3">
        <f>IF(OR(Inventory!P177="Reorder",Inventory!P177="Out"),Inventory!E177,"")</f>
        <v/>
      </c>
      <c r="E177" s="3">
        <f>IF(OR(Inventory!P177="Reorder",Inventory!P177="Out"),Inventory!M177,"")</f>
        <v/>
      </c>
      <c r="F177" s="3">
        <f>IF(OR(Inventory!P177="Reorder",Inventory!P177="Out"),Inventory!N177,"")</f>
        <v/>
      </c>
      <c r="G177" s="3">
        <f>IF(OR(Inventory!P177="Reorder",Inventory!P177="Out"),Inventory!O177,"")</f>
        <v/>
      </c>
      <c r="H177" s="3">
        <f>IF(OR(Inventory!P177="Reorder",Inventory!P177="Out"),Inventory!P177,"")</f>
        <v/>
      </c>
    </row>
    <row r="178">
      <c r="A178" s="3">
        <f>IF(OR(Inventory!P178="Reorder",Inventory!P178="Out"),Inventory!A178,"")</f>
        <v/>
      </c>
      <c r="B178" s="3">
        <f>IF(OR(Inventory!P178="Reorder",Inventory!P178="Out"),Inventory!B178,"")</f>
        <v/>
      </c>
      <c r="C178" s="3">
        <f>IF(OR(Inventory!P178="Reorder",Inventory!P178="Out"),Inventory!C178,"")</f>
        <v/>
      </c>
      <c r="D178" s="3">
        <f>IF(OR(Inventory!P178="Reorder",Inventory!P178="Out"),Inventory!E178,"")</f>
        <v/>
      </c>
      <c r="E178" s="3">
        <f>IF(OR(Inventory!P178="Reorder",Inventory!P178="Out"),Inventory!M178,"")</f>
        <v/>
      </c>
      <c r="F178" s="3">
        <f>IF(OR(Inventory!P178="Reorder",Inventory!P178="Out"),Inventory!N178,"")</f>
        <v/>
      </c>
      <c r="G178" s="3">
        <f>IF(OR(Inventory!P178="Reorder",Inventory!P178="Out"),Inventory!O178,"")</f>
        <v/>
      </c>
      <c r="H178" s="3">
        <f>IF(OR(Inventory!P178="Reorder",Inventory!P178="Out"),Inventory!P178,"")</f>
        <v/>
      </c>
    </row>
    <row r="179">
      <c r="A179" s="3">
        <f>IF(OR(Inventory!P179="Reorder",Inventory!P179="Out"),Inventory!A179,"")</f>
        <v/>
      </c>
      <c r="B179" s="3">
        <f>IF(OR(Inventory!P179="Reorder",Inventory!P179="Out"),Inventory!B179,"")</f>
        <v/>
      </c>
      <c r="C179" s="3">
        <f>IF(OR(Inventory!P179="Reorder",Inventory!P179="Out"),Inventory!C179,"")</f>
        <v/>
      </c>
      <c r="D179" s="3">
        <f>IF(OR(Inventory!P179="Reorder",Inventory!P179="Out"),Inventory!E179,"")</f>
        <v/>
      </c>
      <c r="E179" s="3">
        <f>IF(OR(Inventory!P179="Reorder",Inventory!P179="Out"),Inventory!M179,"")</f>
        <v/>
      </c>
      <c r="F179" s="3">
        <f>IF(OR(Inventory!P179="Reorder",Inventory!P179="Out"),Inventory!N179,"")</f>
        <v/>
      </c>
      <c r="G179" s="3">
        <f>IF(OR(Inventory!P179="Reorder",Inventory!P179="Out"),Inventory!O179,"")</f>
        <v/>
      </c>
      <c r="H179" s="3">
        <f>IF(OR(Inventory!P179="Reorder",Inventory!P179="Out"),Inventory!P179,"")</f>
        <v/>
      </c>
    </row>
    <row r="180">
      <c r="A180" s="3">
        <f>IF(OR(Inventory!P180="Reorder",Inventory!P180="Out"),Inventory!A180,"")</f>
        <v/>
      </c>
      <c r="B180" s="3">
        <f>IF(OR(Inventory!P180="Reorder",Inventory!P180="Out"),Inventory!B180,"")</f>
        <v/>
      </c>
      <c r="C180" s="3">
        <f>IF(OR(Inventory!P180="Reorder",Inventory!P180="Out"),Inventory!C180,"")</f>
        <v/>
      </c>
      <c r="D180" s="3">
        <f>IF(OR(Inventory!P180="Reorder",Inventory!P180="Out"),Inventory!E180,"")</f>
        <v/>
      </c>
      <c r="E180" s="3">
        <f>IF(OR(Inventory!P180="Reorder",Inventory!P180="Out"),Inventory!M180,"")</f>
        <v/>
      </c>
      <c r="F180" s="3">
        <f>IF(OR(Inventory!P180="Reorder",Inventory!P180="Out"),Inventory!N180,"")</f>
        <v/>
      </c>
      <c r="G180" s="3">
        <f>IF(OR(Inventory!P180="Reorder",Inventory!P180="Out"),Inventory!O180,"")</f>
        <v/>
      </c>
      <c r="H180" s="3">
        <f>IF(OR(Inventory!P180="Reorder",Inventory!P180="Out"),Inventory!P180,"")</f>
        <v/>
      </c>
    </row>
    <row r="181">
      <c r="A181" s="3">
        <f>IF(OR(Inventory!P181="Reorder",Inventory!P181="Out"),Inventory!A181,"")</f>
        <v/>
      </c>
      <c r="B181" s="3">
        <f>IF(OR(Inventory!P181="Reorder",Inventory!P181="Out"),Inventory!B181,"")</f>
        <v/>
      </c>
      <c r="C181" s="3">
        <f>IF(OR(Inventory!P181="Reorder",Inventory!P181="Out"),Inventory!C181,"")</f>
        <v/>
      </c>
      <c r="D181" s="3">
        <f>IF(OR(Inventory!P181="Reorder",Inventory!P181="Out"),Inventory!E181,"")</f>
        <v/>
      </c>
      <c r="E181" s="3">
        <f>IF(OR(Inventory!P181="Reorder",Inventory!P181="Out"),Inventory!M181,"")</f>
        <v/>
      </c>
      <c r="F181" s="3">
        <f>IF(OR(Inventory!P181="Reorder",Inventory!P181="Out"),Inventory!N181,"")</f>
        <v/>
      </c>
      <c r="G181" s="3">
        <f>IF(OR(Inventory!P181="Reorder",Inventory!P181="Out"),Inventory!O181,"")</f>
        <v/>
      </c>
      <c r="H181" s="3">
        <f>IF(OR(Inventory!P181="Reorder",Inventory!P181="Out"),Inventory!P181,"")</f>
        <v/>
      </c>
    </row>
    <row r="182">
      <c r="A182" s="3">
        <f>IF(OR(Inventory!P182="Reorder",Inventory!P182="Out"),Inventory!A182,"")</f>
        <v/>
      </c>
      <c r="B182" s="3">
        <f>IF(OR(Inventory!P182="Reorder",Inventory!P182="Out"),Inventory!B182,"")</f>
        <v/>
      </c>
      <c r="C182" s="3">
        <f>IF(OR(Inventory!P182="Reorder",Inventory!P182="Out"),Inventory!C182,"")</f>
        <v/>
      </c>
      <c r="D182" s="3">
        <f>IF(OR(Inventory!P182="Reorder",Inventory!P182="Out"),Inventory!E182,"")</f>
        <v/>
      </c>
      <c r="E182" s="3">
        <f>IF(OR(Inventory!P182="Reorder",Inventory!P182="Out"),Inventory!M182,"")</f>
        <v/>
      </c>
      <c r="F182" s="3">
        <f>IF(OR(Inventory!P182="Reorder",Inventory!P182="Out"),Inventory!N182,"")</f>
        <v/>
      </c>
      <c r="G182" s="3">
        <f>IF(OR(Inventory!P182="Reorder",Inventory!P182="Out"),Inventory!O182,"")</f>
        <v/>
      </c>
      <c r="H182" s="3">
        <f>IF(OR(Inventory!P182="Reorder",Inventory!P182="Out"),Inventory!P182,"")</f>
        <v/>
      </c>
    </row>
    <row r="183">
      <c r="A183" s="3">
        <f>IF(OR(Inventory!P183="Reorder",Inventory!P183="Out"),Inventory!A183,"")</f>
        <v/>
      </c>
      <c r="B183" s="3">
        <f>IF(OR(Inventory!P183="Reorder",Inventory!P183="Out"),Inventory!B183,"")</f>
        <v/>
      </c>
      <c r="C183" s="3">
        <f>IF(OR(Inventory!P183="Reorder",Inventory!P183="Out"),Inventory!C183,"")</f>
        <v/>
      </c>
      <c r="D183" s="3">
        <f>IF(OR(Inventory!P183="Reorder",Inventory!P183="Out"),Inventory!E183,"")</f>
        <v/>
      </c>
      <c r="E183" s="3">
        <f>IF(OR(Inventory!P183="Reorder",Inventory!P183="Out"),Inventory!M183,"")</f>
        <v/>
      </c>
      <c r="F183" s="3">
        <f>IF(OR(Inventory!P183="Reorder",Inventory!P183="Out"),Inventory!N183,"")</f>
        <v/>
      </c>
      <c r="G183" s="3">
        <f>IF(OR(Inventory!P183="Reorder",Inventory!P183="Out"),Inventory!O183,"")</f>
        <v/>
      </c>
      <c r="H183" s="3">
        <f>IF(OR(Inventory!P183="Reorder",Inventory!P183="Out"),Inventory!P183,"")</f>
        <v/>
      </c>
    </row>
    <row r="184">
      <c r="A184" s="3">
        <f>IF(OR(Inventory!P184="Reorder",Inventory!P184="Out"),Inventory!A184,"")</f>
        <v/>
      </c>
      <c r="B184" s="3">
        <f>IF(OR(Inventory!P184="Reorder",Inventory!P184="Out"),Inventory!B184,"")</f>
        <v/>
      </c>
      <c r="C184" s="3">
        <f>IF(OR(Inventory!P184="Reorder",Inventory!P184="Out"),Inventory!C184,"")</f>
        <v/>
      </c>
      <c r="D184" s="3">
        <f>IF(OR(Inventory!P184="Reorder",Inventory!P184="Out"),Inventory!E184,"")</f>
        <v/>
      </c>
      <c r="E184" s="3">
        <f>IF(OR(Inventory!P184="Reorder",Inventory!P184="Out"),Inventory!M184,"")</f>
        <v/>
      </c>
      <c r="F184" s="3">
        <f>IF(OR(Inventory!P184="Reorder",Inventory!P184="Out"),Inventory!N184,"")</f>
        <v/>
      </c>
      <c r="G184" s="3">
        <f>IF(OR(Inventory!P184="Reorder",Inventory!P184="Out"),Inventory!O184,"")</f>
        <v/>
      </c>
      <c r="H184" s="3">
        <f>IF(OR(Inventory!P184="Reorder",Inventory!P184="Out"),Inventory!P184,"")</f>
        <v/>
      </c>
    </row>
    <row r="185">
      <c r="A185" s="3">
        <f>IF(OR(Inventory!P185="Reorder",Inventory!P185="Out"),Inventory!A185,"")</f>
        <v/>
      </c>
      <c r="B185" s="3">
        <f>IF(OR(Inventory!P185="Reorder",Inventory!P185="Out"),Inventory!B185,"")</f>
        <v/>
      </c>
      <c r="C185" s="3">
        <f>IF(OR(Inventory!P185="Reorder",Inventory!P185="Out"),Inventory!C185,"")</f>
        <v/>
      </c>
      <c r="D185" s="3">
        <f>IF(OR(Inventory!P185="Reorder",Inventory!P185="Out"),Inventory!E185,"")</f>
        <v/>
      </c>
      <c r="E185" s="3">
        <f>IF(OR(Inventory!P185="Reorder",Inventory!P185="Out"),Inventory!M185,"")</f>
        <v/>
      </c>
      <c r="F185" s="3">
        <f>IF(OR(Inventory!P185="Reorder",Inventory!P185="Out"),Inventory!N185,"")</f>
        <v/>
      </c>
      <c r="G185" s="3">
        <f>IF(OR(Inventory!P185="Reorder",Inventory!P185="Out"),Inventory!O185,"")</f>
        <v/>
      </c>
      <c r="H185" s="3">
        <f>IF(OR(Inventory!P185="Reorder",Inventory!P185="Out"),Inventory!P185,"")</f>
        <v/>
      </c>
    </row>
    <row r="186">
      <c r="A186" s="3">
        <f>IF(OR(Inventory!P186="Reorder",Inventory!P186="Out"),Inventory!A186,"")</f>
        <v/>
      </c>
      <c r="B186" s="3">
        <f>IF(OR(Inventory!P186="Reorder",Inventory!P186="Out"),Inventory!B186,"")</f>
        <v/>
      </c>
      <c r="C186" s="3">
        <f>IF(OR(Inventory!P186="Reorder",Inventory!P186="Out"),Inventory!C186,"")</f>
        <v/>
      </c>
      <c r="D186" s="3">
        <f>IF(OR(Inventory!P186="Reorder",Inventory!P186="Out"),Inventory!E186,"")</f>
        <v/>
      </c>
      <c r="E186" s="3">
        <f>IF(OR(Inventory!P186="Reorder",Inventory!P186="Out"),Inventory!M186,"")</f>
        <v/>
      </c>
      <c r="F186" s="3">
        <f>IF(OR(Inventory!P186="Reorder",Inventory!P186="Out"),Inventory!N186,"")</f>
        <v/>
      </c>
      <c r="G186" s="3">
        <f>IF(OR(Inventory!P186="Reorder",Inventory!P186="Out"),Inventory!O186,"")</f>
        <v/>
      </c>
      <c r="H186" s="3">
        <f>IF(OR(Inventory!P186="Reorder",Inventory!P186="Out"),Inventory!P186,"")</f>
        <v/>
      </c>
    </row>
    <row r="187">
      <c r="A187" s="3">
        <f>IF(OR(Inventory!P187="Reorder",Inventory!P187="Out"),Inventory!A187,"")</f>
        <v/>
      </c>
      <c r="B187" s="3">
        <f>IF(OR(Inventory!P187="Reorder",Inventory!P187="Out"),Inventory!B187,"")</f>
        <v/>
      </c>
      <c r="C187" s="3">
        <f>IF(OR(Inventory!P187="Reorder",Inventory!P187="Out"),Inventory!C187,"")</f>
        <v/>
      </c>
      <c r="D187" s="3">
        <f>IF(OR(Inventory!P187="Reorder",Inventory!P187="Out"),Inventory!E187,"")</f>
        <v/>
      </c>
      <c r="E187" s="3">
        <f>IF(OR(Inventory!P187="Reorder",Inventory!P187="Out"),Inventory!M187,"")</f>
        <v/>
      </c>
      <c r="F187" s="3">
        <f>IF(OR(Inventory!P187="Reorder",Inventory!P187="Out"),Inventory!N187,"")</f>
        <v/>
      </c>
      <c r="G187" s="3">
        <f>IF(OR(Inventory!P187="Reorder",Inventory!P187="Out"),Inventory!O187,"")</f>
        <v/>
      </c>
      <c r="H187" s="3">
        <f>IF(OR(Inventory!P187="Reorder",Inventory!P187="Out"),Inventory!P187,"")</f>
        <v/>
      </c>
    </row>
    <row r="188">
      <c r="A188" s="3">
        <f>IF(OR(Inventory!P188="Reorder",Inventory!P188="Out"),Inventory!A188,"")</f>
        <v/>
      </c>
      <c r="B188" s="3">
        <f>IF(OR(Inventory!P188="Reorder",Inventory!P188="Out"),Inventory!B188,"")</f>
        <v/>
      </c>
      <c r="C188" s="3">
        <f>IF(OR(Inventory!P188="Reorder",Inventory!P188="Out"),Inventory!C188,"")</f>
        <v/>
      </c>
      <c r="D188" s="3">
        <f>IF(OR(Inventory!P188="Reorder",Inventory!P188="Out"),Inventory!E188,"")</f>
        <v/>
      </c>
      <c r="E188" s="3">
        <f>IF(OR(Inventory!P188="Reorder",Inventory!P188="Out"),Inventory!M188,"")</f>
        <v/>
      </c>
      <c r="F188" s="3">
        <f>IF(OR(Inventory!P188="Reorder",Inventory!P188="Out"),Inventory!N188,"")</f>
        <v/>
      </c>
      <c r="G188" s="3">
        <f>IF(OR(Inventory!P188="Reorder",Inventory!P188="Out"),Inventory!O188,"")</f>
        <v/>
      </c>
      <c r="H188" s="3">
        <f>IF(OR(Inventory!P188="Reorder",Inventory!P188="Out"),Inventory!P188,"")</f>
        <v/>
      </c>
    </row>
    <row r="189">
      <c r="A189" s="3">
        <f>IF(OR(Inventory!P189="Reorder",Inventory!P189="Out"),Inventory!A189,"")</f>
        <v/>
      </c>
      <c r="B189" s="3">
        <f>IF(OR(Inventory!P189="Reorder",Inventory!P189="Out"),Inventory!B189,"")</f>
        <v/>
      </c>
      <c r="C189" s="3">
        <f>IF(OR(Inventory!P189="Reorder",Inventory!P189="Out"),Inventory!C189,"")</f>
        <v/>
      </c>
      <c r="D189" s="3">
        <f>IF(OR(Inventory!P189="Reorder",Inventory!P189="Out"),Inventory!E189,"")</f>
        <v/>
      </c>
      <c r="E189" s="3">
        <f>IF(OR(Inventory!P189="Reorder",Inventory!P189="Out"),Inventory!M189,"")</f>
        <v/>
      </c>
      <c r="F189" s="3">
        <f>IF(OR(Inventory!P189="Reorder",Inventory!P189="Out"),Inventory!N189,"")</f>
        <v/>
      </c>
      <c r="G189" s="3">
        <f>IF(OR(Inventory!P189="Reorder",Inventory!P189="Out"),Inventory!O189,"")</f>
        <v/>
      </c>
      <c r="H189" s="3">
        <f>IF(OR(Inventory!P189="Reorder",Inventory!P189="Out"),Inventory!P189,"")</f>
        <v/>
      </c>
    </row>
    <row r="190">
      <c r="A190" s="3">
        <f>IF(OR(Inventory!P190="Reorder",Inventory!P190="Out"),Inventory!A190,"")</f>
        <v/>
      </c>
      <c r="B190" s="3">
        <f>IF(OR(Inventory!P190="Reorder",Inventory!P190="Out"),Inventory!B190,"")</f>
        <v/>
      </c>
      <c r="C190" s="3">
        <f>IF(OR(Inventory!P190="Reorder",Inventory!P190="Out"),Inventory!C190,"")</f>
        <v/>
      </c>
      <c r="D190" s="3">
        <f>IF(OR(Inventory!P190="Reorder",Inventory!P190="Out"),Inventory!E190,"")</f>
        <v/>
      </c>
      <c r="E190" s="3">
        <f>IF(OR(Inventory!P190="Reorder",Inventory!P190="Out"),Inventory!M190,"")</f>
        <v/>
      </c>
      <c r="F190" s="3">
        <f>IF(OR(Inventory!P190="Reorder",Inventory!P190="Out"),Inventory!N190,"")</f>
        <v/>
      </c>
      <c r="G190" s="3">
        <f>IF(OR(Inventory!P190="Reorder",Inventory!P190="Out"),Inventory!O190,"")</f>
        <v/>
      </c>
      <c r="H190" s="3">
        <f>IF(OR(Inventory!P190="Reorder",Inventory!P190="Out"),Inventory!P190,"")</f>
        <v/>
      </c>
    </row>
    <row r="191">
      <c r="A191" s="3">
        <f>IF(OR(Inventory!P191="Reorder",Inventory!P191="Out"),Inventory!A191,"")</f>
        <v/>
      </c>
      <c r="B191" s="3">
        <f>IF(OR(Inventory!P191="Reorder",Inventory!P191="Out"),Inventory!B191,"")</f>
        <v/>
      </c>
      <c r="C191" s="3">
        <f>IF(OR(Inventory!P191="Reorder",Inventory!P191="Out"),Inventory!C191,"")</f>
        <v/>
      </c>
      <c r="D191" s="3">
        <f>IF(OR(Inventory!P191="Reorder",Inventory!P191="Out"),Inventory!E191,"")</f>
        <v/>
      </c>
      <c r="E191" s="3">
        <f>IF(OR(Inventory!P191="Reorder",Inventory!P191="Out"),Inventory!M191,"")</f>
        <v/>
      </c>
      <c r="F191" s="3">
        <f>IF(OR(Inventory!P191="Reorder",Inventory!P191="Out"),Inventory!N191,"")</f>
        <v/>
      </c>
      <c r="G191" s="3">
        <f>IF(OR(Inventory!P191="Reorder",Inventory!P191="Out"),Inventory!O191,"")</f>
        <v/>
      </c>
      <c r="H191" s="3">
        <f>IF(OR(Inventory!P191="Reorder",Inventory!P191="Out"),Inventory!P191,"")</f>
        <v/>
      </c>
    </row>
    <row r="192">
      <c r="A192" s="3">
        <f>IF(OR(Inventory!P192="Reorder",Inventory!P192="Out"),Inventory!A192,"")</f>
        <v/>
      </c>
      <c r="B192" s="3">
        <f>IF(OR(Inventory!P192="Reorder",Inventory!P192="Out"),Inventory!B192,"")</f>
        <v/>
      </c>
      <c r="C192" s="3">
        <f>IF(OR(Inventory!P192="Reorder",Inventory!P192="Out"),Inventory!C192,"")</f>
        <v/>
      </c>
      <c r="D192" s="3">
        <f>IF(OR(Inventory!P192="Reorder",Inventory!P192="Out"),Inventory!E192,"")</f>
        <v/>
      </c>
      <c r="E192" s="3">
        <f>IF(OR(Inventory!P192="Reorder",Inventory!P192="Out"),Inventory!M192,"")</f>
        <v/>
      </c>
      <c r="F192" s="3">
        <f>IF(OR(Inventory!P192="Reorder",Inventory!P192="Out"),Inventory!N192,"")</f>
        <v/>
      </c>
      <c r="G192" s="3">
        <f>IF(OR(Inventory!P192="Reorder",Inventory!P192="Out"),Inventory!O192,"")</f>
        <v/>
      </c>
      <c r="H192" s="3">
        <f>IF(OR(Inventory!P192="Reorder",Inventory!P192="Out"),Inventory!P192,"")</f>
        <v/>
      </c>
    </row>
    <row r="193">
      <c r="A193" s="3">
        <f>IF(OR(Inventory!P193="Reorder",Inventory!P193="Out"),Inventory!A193,"")</f>
        <v/>
      </c>
      <c r="B193" s="3">
        <f>IF(OR(Inventory!P193="Reorder",Inventory!P193="Out"),Inventory!B193,"")</f>
        <v/>
      </c>
      <c r="C193" s="3">
        <f>IF(OR(Inventory!P193="Reorder",Inventory!P193="Out"),Inventory!C193,"")</f>
        <v/>
      </c>
      <c r="D193" s="3">
        <f>IF(OR(Inventory!P193="Reorder",Inventory!P193="Out"),Inventory!E193,"")</f>
        <v/>
      </c>
      <c r="E193" s="3">
        <f>IF(OR(Inventory!P193="Reorder",Inventory!P193="Out"),Inventory!M193,"")</f>
        <v/>
      </c>
      <c r="F193" s="3">
        <f>IF(OR(Inventory!P193="Reorder",Inventory!P193="Out"),Inventory!N193,"")</f>
        <v/>
      </c>
      <c r="G193" s="3">
        <f>IF(OR(Inventory!P193="Reorder",Inventory!P193="Out"),Inventory!O193,"")</f>
        <v/>
      </c>
      <c r="H193" s="3">
        <f>IF(OR(Inventory!P193="Reorder",Inventory!P193="Out"),Inventory!P193,"")</f>
        <v/>
      </c>
    </row>
    <row r="194">
      <c r="A194" s="3">
        <f>IF(OR(Inventory!P194="Reorder",Inventory!P194="Out"),Inventory!A194,"")</f>
        <v/>
      </c>
      <c r="B194" s="3">
        <f>IF(OR(Inventory!P194="Reorder",Inventory!P194="Out"),Inventory!B194,"")</f>
        <v/>
      </c>
      <c r="C194" s="3">
        <f>IF(OR(Inventory!P194="Reorder",Inventory!P194="Out"),Inventory!C194,"")</f>
        <v/>
      </c>
      <c r="D194" s="3">
        <f>IF(OR(Inventory!P194="Reorder",Inventory!P194="Out"),Inventory!E194,"")</f>
        <v/>
      </c>
      <c r="E194" s="3">
        <f>IF(OR(Inventory!P194="Reorder",Inventory!P194="Out"),Inventory!M194,"")</f>
        <v/>
      </c>
      <c r="F194" s="3">
        <f>IF(OR(Inventory!P194="Reorder",Inventory!P194="Out"),Inventory!N194,"")</f>
        <v/>
      </c>
      <c r="G194" s="3">
        <f>IF(OR(Inventory!P194="Reorder",Inventory!P194="Out"),Inventory!O194,"")</f>
        <v/>
      </c>
      <c r="H194" s="3">
        <f>IF(OR(Inventory!P194="Reorder",Inventory!P194="Out"),Inventory!P194,"")</f>
        <v/>
      </c>
    </row>
    <row r="195">
      <c r="A195" s="3">
        <f>IF(OR(Inventory!P195="Reorder",Inventory!P195="Out"),Inventory!A195,"")</f>
        <v/>
      </c>
      <c r="B195" s="3">
        <f>IF(OR(Inventory!P195="Reorder",Inventory!P195="Out"),Inventory!B195,"")</f>
        <v/>
      </c>
      <c r="C195" s="3">
        <f>IF(OR(Inventory!P195="Reorder",Inventory!P195="Out"),Inventory!C195,"")</f>
        <v/>
      </c>
      <c r="D195" s="3">
        <f>IF(OR(Inventory!P195="Reorder",Inventory!P195="Out"),Inventory!E195,"")</f>
        <v/>
      </c>
      <c r="E195" s="3">
        <f>IF(OR(Inventory!P195="Reorder",Inventory!P195="Out"),Inventory!M195,"")</f>
        <v/>
      </c>
      <c r="F195" s="3">
        <f>IF(OR(Inventory!P195="Reorder",Inventory!P195="Out"),Inventory!N195,"")</f>
        <v/>
      </c>
      <c r="G195" s="3">
        <f>IF(OR(Inventory!P195="Reorder",Inventory!P195="Out"),Inventory!O195,"")</f>
        <v/>
      </c>
      <c r="H195" s="3">
        <f>IF(OR(Inventory!P195="Reorder",Inventory!P195="Out"),Inventory!P195,"")</f>
        <v/>
      </c>
    </row>
    <row r="196">
      <c r="A196" s="3">
        <f>IF(OR(Inventory!P196="Reorder",Inventory!P196="Out"),Inventory!A196,"")</f>
        <v/>
      </c>
      <c r="B196" s="3">
        <f>IF(OR(Inventory!P196="Reorder",Inventory!P196="Out"),Inventory!B196,"")</f>
        <v/>
      </c>
      <c r="C196" s="3">
        <f>IF(OR(Inventory!P196="Reorder",Inventory!P196="Out"),Inventory!C196,"")</f>
        <v/>
      </c>
      <c r="D196" s="3">
        <f>IF(OR(Inventory!P196="Reorder",Inventory!P196="Out"),Inventory!E196,"")</f>
        <v/>
      </c>
      <c r="E196" s="3">
        <f>IF(OR(Inventory!P196="Reorder",Inventory!P196="Out"),Inventory!M196,"")</f>
        <v/>
      </c>
      <c r="F196" s="3">
        <f>IF(OR(Inventory!P196="Reorder",Inventory!P196="Out"),Inventory!N196,"")</f>
        <v/>
      </c>
      <c r="G196" s="3">
        <f>IF(OR(Inventory!P196="Reorder",Inventory!P196="Out"),Inventory!O196,"")</f>
        <v/>
      </c>
      <c r="H196" s="3">
        <f>IF(OR(Inventory!P196="Reorder",Inventory!P196="Out"),Inventory!P196,"")</f>
        <v/>
      </c>
    </row>
    <row r="197">
      <c r="A197" s="3">
        <f>IF(OR(Inventory!P197="Reorder",Inventory!P197="Out"),Inventory!A197,"")</f>
        <v/>
      </c>
      <c r="B197" s="3">
        <f>IF(OR(Inventory!P197="Reorder",Inventory!P197="Out"),Inventory!B197,"")</f>
        <v/>
      </c>
      <c r="C197" s="3">
        <f>IF(OR(Inventory!P197="Reorder",Inventory!P197="Out"),Inventory!C197,"")</f>
        <v/>
      </c>
      <c r="D197" s="3">
        <f>IF(OR(Inventory!P197="Reorder",Inventory!P197="Out"),Inventory!E197,"")</f>
        <v/>
      </c>
      <c r="E197" s="3">
        <f>IF(OR(Inventory!P197="Reorder",Inventory!P197="Out"),Inventory!M197,"")</f>
        <v/>
      </c>
      <c r="F197" s="3">
        <f>IF(OR(Inventory!P197="Reorder",Inventory!P197="Out"),Inventory!N197,"")</f>
        <v/>
      </c>
      <c r="G197" s="3">
        <f>IF(OR(Inventory!P197="Reorder",Inventory!P197="Out"),Inventory!O197,"")</f>
        <v/>
      </c>
      <c r="H197" s="3">
        <f>IF(OR(Inventory!P197="Reorder",Inventory!P197="Out"),Inventory!P197,"")</f>
        <v/>
      </c>
    </row>
    <row r="198">
      <c r="A198" s="3">
        <f>IF(OR(Inventory!P198="Reorder",Inventory!P198="Out"),Inventory!A198,"")</f>
        <v/>
      </c>
      <c r="B198" s="3">
        <f>IF(OR(Inventory!P198="Reorder",Inventory!P198="Out"),Inventory!B198,"")</f>
        <v/>
      </c>
      <c r="C198" s="3">
        <f>IF(OR(Inventory!P198="Reorder",Inventory!P198="Out"),Inventory!C198,"")</f>
        <v/>
      </c>
      <c r="D198" s="3">
        <f>IF(OR(Inventory!P198="Reorder",Inventory!P198="Out"),Inventory!E198,"")</f>
        <v/>
      </c>
      <c r="E198" s="3">
        <f>IF(OR(Inventory!P198="Reorder",Inventory!P198="Out"),Inventory!M198,"")</f>
        <v/>
      </c>
      <c r="F198" s="3">
        <f>IF(OR(Inventory!P198="Reorder",Inventory!P198="Out"),Inventory!N198,"")</f>
        <v/>
      </c>
      <c r="G198" s="3">
        <f>IF(OR(Inventory!P198="Reorder",Inventory!P198="Out"),Inventory!O198,"")</f>
        <v/>
      </c>
      <c r="H198" s="3">
        <f>IF(OR(Inventory!P198="Reorder",Inventory!P198="Out"),Inventory!P198,"")</f>
        <v/>
      </c>
    </row>
    <row r="199">
      <c r="A199" s="3">
        <f>IF(OR(Inventory!P199="Reorder",Inventory!P199="Out"),Inventory!A199,"")</f>
        <v/>
      </c>
      <c r="B199" s="3">
        <f>IF(OR(Inventory!P199="Reorder",Inventory!P199="Out"),Inventory!B199,"")</f>
        <v/>
      </c>
      <c r="C199" s="3">
        <f>IF(OR(Inventory!P199="Reorder",Inventory!P199="Out"),Inventory!C199,"")</f>
        <v/>
      </c>
      <c r="D199" s="3">
        <f>IF(OR(Inventory!P199="Reorder",Inventory!P199="Out"),Inventory!E199,"")</f>
        <v/>
      </c>
      <c r="E199" s="3">
        <f>IF(OR(Inventory!P199="Reorder",Inventory!P199="Out"),Inventory!M199,"")</f>
        <v/>
      </c>
      <c r="F199" s="3">
        <f>IF(OR(Inventory!P199="Reorder",Inventory!P199="Out"),Inventory!N199,"")</f>
        <v/>
      </c>
      <c r="G199" s="3">
        <f>IF(OR(Inventory!P199="Reorder",Inventory!P199="Out"),Inventory!O199,"")</f>
        <v/>
      </c>
      <c r="H199" s="3">
        <f>IF(OR(Inventory!P199="Reorder",Inventory!P199="Out"),Inventory!P199,"")</f>
        <v/>
      </c>
    </row>
    <row r="200">
      <c r="A200" s="3">
        <f>IF(OR(Inventory!P200="Reorder",Inventory!P200="Out"),Inventory!A200,"")</f>
        <v/>
      </c>
      <c r="B200" s="3">
        <f>IF(OR(Inventory!P200="Reorder",Inventory!P200="Out"),Inventory!B200,"")</f>
        <v/>
      </c>
      <c r="C200" s="3">
        <f>IF(OR(Inventory!P200="Reorder",Inventory!P200="Out"),Inventory!C200,"")</f>
        <v/>
      </c>
      <c r="D200" s="3">
        <f>IF(OR(Inventory!P200="Reorder",Inventory!P200="Out"),Inventory!E200,"")</f>
        <v/>
      </c>
      <c r="E200" s="3">
        <f>IF(OR(Inventory!P200="Reorder",Inventory!P200="Out"),Inventory!M200,"")</f>
        <v/>
      </c>
      <c r="F200" s="3">
        <f>IF(OR(Inventory!P200="Reorder",Inventory!P200="Out"),Inventory!N200,"")</f>
        <v/>
      </c>
      <c r="G200" s="3">
        <f>IF(OR(Inventory!P200="Reorder",Inventory!P200="Out"),Inventory!O200,"")</f>
        <v/>
      </c>
      <c r="H200" s="3">
        <f>IF(OR(Inventory!P200="Reorder",Inventory!P200="Out"),Inventory!P200,"")</f>
        <v/>
      </c>
    </row>
    <row r="201">
      <c r="A201" s="3">
        <f>IF(OR(Inventory!P201="Reorder",Inventory!P201="Out"),Inventory!A201,"")</f>
        <v/>
      </c>
      <c r="B201" s="3">
        <f>IF(OR(Inventory!P201="Reorder",Inventory!P201="Out"),Inventory!B201,"")</f>
        <v/>
      </c>
      <c r="C201" s="3">
        <f>IF(OR(Inventory!P201="Reorder",Inventory!P201="Out"),Inventory!C201,"")</f>
        <v/>
      </c>
      <c r="D201" s="3">
        <f>IF(OR(Inventory!P201="Reorder",Inventory!P201="Out"),Inventory!E201,"")</f>
        <v/>
      </c>
      <c r="E201" s="3">
        <f>IF(OR(Inventory!P201="Reorder",Inventory!P201="Out"),Inventory!M201,"")</f>
        <v/>
      </c>
      <c r="F201" s="3">
        <f>IF(OR(Inventory!P201="Reorder",Inventory!P201="Out"),Inventory!N201,"")</f>
        <v/>
      </c>
      <c r="G201" s="3">
        <f>IF(OR(Inventory!P201="Reorder",Inventory!P201="Out"),Inventory!O201,"")</f>
        <v/>
      </c>
      <c r="H201" s="3">
        <f>IF(OR(Inventory!P201="Reorder",Inventory!P201="Out"),Inventory!P201,"")</f>
        <v/>
      </c>
    </row>
  </sheetData>
  <conditionalFormatting sqref="H2:H201">
    <cfRule type="cellIs" priority="1" operator="equal" dxfId="0">
      <formula>"Out"</formula>
    </cfRule>
    <cfRule type="cellIs" priority="2" operator="equal" dxfId="1">
      <formula>"Reorder"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2" t="inlineStr">
        <is>
          <t>Channels</t>
        </is>
      </c>
      <c r="B1" s="12" t="inlineStr">
        <is>
          <t>Movement types</t>
        </is>
      </c>
      <c r="C1" s="12" t="inlineStr">
        <is>
          <t>Suppliers</t>
        </is>
      </c>
      <c r="D1" s="12" t="inlineStr">
        <is>
          <t>Locations</t>
        </is>
      </c>
      <c r="E1" s="12" t="inlineStr">
        <is>
          <t>Categories</t>
        </is>
      </c>
    </row>
    <row r="2">
      <c r="A2" t="inlineStr">
        <is>
          <t>Shopify</t>
        </is>
      </c>
      <c r="B2" t="inlineStr">
        <is>
          <t>Sale</t>
        </is>
      </c>
      <c r="C2" t="inlineStr">
        <is>
          <t>Main supplier</t>
        </is>
      </c>
      <c r="D2" t="inlineStr">
        <is>
          <t>Shop floor</t>
        </is>
      </c>
      <c r="E2" t="inlineStr">
        <is>
          <t>Candles</t>
        </is>
      </c>
    </row>
    <row r="3">
      <c r="A3" t="inlineStr">
        <is>
          <t>Etsy</t>
        </is>
      </c>
      <c r="B3" t="inlineStr">
        <is>
          <t>Return</t>
        </is>
      </c>
      <c r="C3" t="inlineStr">
        <is>
          <t>Secondary supplier</t>
        </is>
      </c>
      <c r="D3" t="inlineStr">
        <is>
          <t>Back room</t>
        </is>
      </c>
      <c r="E3" t="inlineStr">
        <is>
          <t>Apparel</t>
        </is>
      </c>
    </row>
    <row r="4">
      <c r="A4" t="inlineStr">
        <is>
          <t>eBay</t>
        </is>
      </c>
      <c r="B4" t="inlineStr">
        <is>
          <t>Received</t>
        </is>
      </c>
      <c r="C4" t="inlineStr">
        <is>
          <t>Made in-house</t>
        </is>
      </c>
      <c r="D4" t="inlineStr">
        <is>
          <t>Warehouse</t>
        </is>
      </c>
      <c r="E4" t="inlineStr">
        <is>
          <t>Prints</t>
        </is>
      </c>
    </row>
    <row r="5">
      <c r="A5" t="inlineStr">
        <is>
          <t>Amazon</t>
        </is>
      </c>
      <c r="B5" t="inlineStr">
        <is>
          <t>Adjustment</t>
        </is>
      </c>
      <c r="D5" t="inlineStr">
        <is>
          <t>Consignment</t>
        </is>
      </c>
      <c r="E5" t="inlineStr">
        <is>
          <t>Mugs</t>
        </is>
      </c>
    </row>
    <row r="6">
      <c r="A6" t="inlineStr">
        <is>
          <t>Square</t>
        </is>
      </c>
      <c r="B6" t="inlineStr">
        <is>
          <t>Transfer out</t>
        </is>
      </c>
      <c r="E6" t="inlineStr">
        <is>
          <t>Accessories</t>
        </is>
      </c>
    </row>
    <row r="7">
      <c r="A7" t="inlineStr">
        <is>
          <t>WooCommerce</t>
        </is>
      </c>
      <c r="B7" t="inlineStr">
        <is>
          <t>Transfer in</t>
        </is>
      </c>
    </row>
    <row r="8">
      <c r="A8" t="inlineStr">
        <is>
          <t>TikTok Shop</t>
        </is>
      </c>
      <c r="B8" t="inlineStr">
        <is>
          <t>Damaged</t>
        </is>
      </c>
    </row>
    <row r="9">
      <c r="A9" t="inlineStr">
        <is>
          <t>Clover</t>
        </is>
      </c>
      <c r="B9" t="inlineStr">
        <is>
          <t>Sample</t>
        </is>
      </c>
    </row>
    <row r="10">
      <c r="A10" t="inlineStr">
        <is>
          <t>Squarespace</t>
        </is>
      </c>
    </row>
    <row r="11">
      <c r="A11" t="inlineStr">
        <is>
          <t>Lightspeed</t>
        </is>
      </c>
    </row>
    <row r="12">
      <c r="A12" t="inlineStr">
        <is>
          <t>Wholesale</t>
        </is>
      </c>
    </row>
    <row r="13">
      <c r="A13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2026-08-21T06:44:04Z</dcterms:created>
  <dcterms:modified xmlns:dcterms="http://purl.org/dc/terms/" xmlns:xsi="http://www.w3.org/2001/XMLSchema-instance" xsi:type="dcterms:W3CDTF">2026-08-21T06:44:04Z</dcterms:modified>
</cp:coreProperties>
</file>